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WC\Reports and Studies\Winery and Vineyard Reports\2018\"/>
    </mc:Choice>
  </mc:AlternateContent>
  <xr:revisionPtr revIDLastSave="0" documentId="8_{E80244C4-A749-4E9F-8AF0-8D39EB588913}" xr6:coauthVersionLast="45" xr6:coauthVersionMax="45" xr10:uidLastSave="{00000000-0000-0000-0000-000000000000}"/>
  <bookViews>
    <workbookView xWindow="-120" yWindow="-120" windowWidth="24240" windowHeight="13140" xr2:uid="{97F760C4-85A3-D749-A407-8A209C865E91}"/>
  </bookViews>
  <sheets>
    <sheet name="V_Table 1" sheetId="10" r:id="rId1"/>
    <sheet name="V_Table 2" sheetId="5" r:id="rId2"/>
    <sheet name="V_Table 3" sheetId="12" r:id="rId3"/>
    <sheet name="V_Table 4 - Price" sheetId="11" r:id="rId4"/>
    <sheet name="W_Table 1" sheetId="1" r:id="rId5"/>
    <sheet name="W_Table 2" sheetId="2" r:id="rId6"/>
    <sheet name="W_Table 3" sheetId="6" r:id="rId7"/>
    <sheet name="W_Table 4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5" l="1"/>
  <c r="C16" i="5"/>
  <c r="K14" i="5"/>
  <c r="G14" i="5"/>
  <c r="E14" i="5"/>
  <c r="C14" i="5"/>
  <c r="M10" i="10" l="1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9" i="10"/>
  <c r="M27" i="10" l="1"/>
  <c r="E16" i="1" l="1"/>
</calcChain>
</file>

<file path=xl/sharedStrings.xml><?xml version="1.0" encoding="utf-8"?>
<sst xmlns="http://schemas.openxmlformats.org/spreadsheetml/2006/main" count="694" uniqueCount="156">
  <si>
    <t>Number of Wineries Crushing Grapes</t>
  </si>
  <si>
    <t>Total Wine Grapes Crushed</t>
  </si>
  <si>
    <t>Number</t>
  </si>
  <si>
    <t>Tons</t>
  </si>
  <si>
    <t>North Willamette Valley</t>
  </si>
  <si>
    <t>South Willamette Valley</t>
  </si>
  <si>
    <t>Umpqua Valley</t>
  </si>
  <si>
    <t>Rogue Valley</t>
  </si>
  <si>
    <t>Columbia River</t>
  </si>
  <si>
    <t>Other Oregon</t>
  </si>
  <si>
    <t>**</t>
  </si>
  <si>
    <t>Total</t>
  </si>
  <si>
    <t>Columbia River and at large</t>
  </si>
  <si>
    <t xml:space="preserve"> </t>
  </si>
  <si>
    <t>Growing Region</t>
  </si>
  <si>
    <t>Sourced in Oregon</t>
  </si>
  <si>
    <t>Sourced form Other States</t>
  </si>
  <si>
    <t>All Crush, 2017</t>
  </si>
  <si>
    <t>Total, 2017</t>
  </si>
  <si>
    <t>Table 2: Wineries: Crush, by grape source location and crush area, 2016 and 2017</t>
  </si>
  <si>
    <t>All Crush, 2016</t>
  </si>
  <si>
    <t>2017-16  Change</t>
  </si>
  <si>
    <t>Total, 2016</t>
  </si>
  <si>
    <t>Percent by Source</t>
  </si>
  <si>
    <t>Number of Vineyards</t>
  </si>
  <si>
    <t>All Planted Acreage</t>
  </si>
  <si>
    <t>Harvested Acreage</t>
  </si>
  <si>
    <t>Yield per Harvested Acre</t>
  </si>
  <si>
    <t>Production</t>
  </si>
  <si>
    <t>Acres</t>
  </si>
  <si>
    <t>Year</t>
  </si>
  <si>
    <t>Direct to Consumer</t>
  </si>
  <si>
    <t>Wholesale (FOB, Trade, etc.)</t>
  </si>
  <si>
    <t>Total Cases</t>
  </si>
  <si>
    <t>Total Dollars</t>
  </si>
  <si>
    <t>Tasting Rooms</t>
  </si>
  <si>
    <t>Wine Clubs</t>
  </si>
  <si>
    <t>Web/ Phone Orders</t>
  </si>
  <si>
    <t>Sold in Oregon</t>
  </si>
  <si>
    <t>Sold Nationally (excluding Oregon)</t>
  </si>
  <si>
    <t>Sold Internationally</t>
  </si>
  <si>
    <t>Private Label</t>
  </si>
  <si>
    <t>Cases</t>
  </si>
  <si>
    <t>Canada</t>
  </si>
  <si>
    <t>Mexico</t>
  </si>
  <si>
    <t>Denmark</t>
  </si>
  <si>
    <t>United Kingdom</t>
  </si>
  <si>
    <t>Sweden</t>
  </si>
  <si>
    <t>All Other Europe</t>
  </si>
  <si>
    <t>Hong Kong/ China</t>
  </si>
  <si>
    <t>Japan</t>
  </si>
  <si>
    <t>South Korea</t>
  </si>
  <si>
    <t>All Other Asia</t>
  </si>
  <si>
    <t>All Other Destinations</t>
  </si>
  <si>
    <t>All Export Sales</t>
  </si>
  <si>
    <t>Region</t>
  </si>
  <si>
    <t>Variety</t>
  </si>
  <si>
    <r>
      <t>Price per Ton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</si>
  <si>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Value of Production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</si>
  <si>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Dollars</t>
  </si>
  <si>
    <t>1,000 Dollars</t>
  </si>
  <si>
    <t>-</t>
  </si>
  <si>
    <t>Planted Acreage</t>
  </si>
  <si>
    <t>Total, 2018</t>
  </si>
  <si>
    <t>2,384**</t>
  </si>
  <si>
    <t>1,858**</t>
  </si>
  <si>
    <t>6,006**</t>
  </si>
  <si>
    <t>Regions</t>
  </si>
  <si>
    <r>
      <t>Other Oregon Areas</t>
    </r>
    <r>
      <rPr>
        <b/>
        <vertAlign val="superscript"/>
        <sz val="12"/>
        <color rgb="FF000000"/>
        <rFont val="Calibri (Body)"/>
      </rPr>
      <t>3</t>
    </r>
  </si>
  <si>
    <r>
      <t>Average</t>
    </r>
    <r>
      <rPr>
        <b/>
        <vertAlign val="superscript"/>
        <sz val="12"/>
        <color rgb="FF000000"/>
        <rFont val="Calibri (Body)"/>
      </rPr>
      <t>4</t>
    </r>
  </si>
  <si>
    <t>Median</t>
  </si>
  <si>
    <r>
      <t>Low</t>
    </r>
    <r>
      <rPr>
        <b/>
        <vertAlign val="superscript"/>
        <sz val="12"/>
        <color rgb="FF000000"/>
        <rFont val="Calibri (Body)"/>
      </rPr>
      <t>5</t>
    </r>
  </si>
  <si>
    <r>
      <t>High</t>
    </r>
    <r>
      <rPr>
        <b/>
        <vertAlign val="superscript"/>
        <sz val="12"/>
        <color rgb="FF000000"/>
        <rFont val="Calibri (Body)"/>
      </rPr>
      <t>6</t>
    </r>
  </si>
  <si>
    <t>Cabernet Franc</t>
  </si>
  <si>
    <t>Cabernet Sauvignon</t>
  </si>
  <si>
    <t>Chardonnay</t>
  </si>
  <si>
    <t xml:space="preserve">Gamay </t>
  </si>
  <si>
    <t>Malbec</t>
  </si>
  <si>
    <t>Merlot</t>
  </si>
  <si>
    <t>Pinot Blanc</t>
  </si>
  <si>
    <t>Pinot Gris</t>
  </si>
  <si>
    <t>Pinot Noir</t>
  </si>
  <si>
    <t>Riesling</t>
  </si>
  <si>
    <t>Sauvignon Blanc</t>
  </si>
  <si>
    <t>Syrah</t>
  </si>
  <si>
    <t>Tempranillo</t>
  </si>
  <si>
    <t>Viognier</t>
  </si>
  <si>
    <t>Average</t>
  </si>
  <si>
    <t>Gewürztraminer</t>
  </si>
  <si>
    <t>Müller Thurgau</t>
  </si>
  <si>
    <t>Albariño</t>
  </si>
  <si>
    <r>
      <t>Other</t>
    </r>
    <r>
      <rPr>
        <vertAlign val="superscript"/>
        <sz val="12"/>
        <color theme="1"/>
        <rFont val="Calibri"/>
        <family val="2"/>
        <scheme val="minor"/>
      </rPr>
      <t>4</t>
    </r>
  </si>
  <si>
    <r>
      <t>Total</t>
    </r>
    <r>
      <rPr>
        <b/>
        <vertAlign val="superscript"/>
        <sz val="12"/>
        <color theme="1"/>
        <rFont val="Calibri"/>
        <family val="2"/>
        <scheme val="minor"/>
      </rPr>
      <t>5</t>
    </r>
  </si>
  <si>
    <r>
      <t>Number</t>
    </r>
    <r>
      <rPr>
        <i/>
        <vertAlign val="superscript"/>
        <sz val="12"/>
        <color theme="1"/>
        <rFont val="Calibri"/>
        <family val="2"/>
        <scheme val="minor"/>
      </rPr>
      <t>2</t>
    </r>
  </si>
  <si>
    <r>
      <t>North Willamette Valley</t>
    </r>
    <r>
      <rPr>
        <vertAlign val="superscript"/>
        <sz val="12"/>
        <color theme="1"/>
        <rFont val="Calibri"/>
        <family val="2"/>
        <scheme val="minor"/>
      </rPr>
      <t>3</t>
    </r>
  </si>
  <si>
    <r>
      <t>South Willamette Valley</t>
    </r>
    <r>
      <rPr>
        <vertAlign val="superscript"/>
        <sz val="12"/>
        <color theme="1"/>
        <rFont val="Calibri"/>
        <family val="2"/>
        <scheme val="minor"/>
      </rPr>
      <t>4</t>
    </r>
  </si>
  <si>
    <r>
      <t>Umpqua Valley</t>
    </r>
    <r>
      <rPr>
        <vertAlign val="superscript"/>
        <sz val="12"/>
        <color theme="1"/>
        <rFont val="Calibri"/>
        <family val="2"/>
        <scheme val="minor"/>
      </rPr>
      <t>5</t>
    </r>
  </si>
  <si>
    <r>
      <t>Rogue Valley</t>
    </r>
    <r>
      <rPr>
        <vertAlign val="superscript"/>
        <sz val="12"/>
        <color theme="1"/>
        <rFont val="Calibri"/>
        <family val="2"/>
        <scheme val="minor"/>
      </rPr>
      <t>6</t>
    </r>
  </si>
  <si>
    <r>
      <t>Columbia River</t>
    </r>
    <r>
      <rPr>
        <vertAlign val="superscript"/>
        <sz val="12"/>
        <color theme="1"/>
        <rFont val="Calibri"/>
        <family val="2"/>
        <scheme val="minor"/>
      </rPr>
      <t>7</t>
    </r>
  </si>
  <si>
    <r>
      <t>Other Oregon</t>
    </r>
    <r>
      <rPr>
        <vertAlign val="superscript"/>
        <sz val="12"/>
        <color theme="1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 </t>
    </r>
  </si>
  <si>
    <r>
      <t>Total</t>
    </r>
    <r>
      <rPr>
        <b/>
        <vertAlign val="superscript"/>
        <sz val="12"/>
        <color theme="1"/>
        <rFont val="¡"/>
      </rPr>
      <t>9</t>
    </r>
  </si>
  <si>
    <r>
      <t>North Willamette Valley</t>
    </r>
    <r>
      <rPr>
        <b/>
        <vertAlign val="superscript"/>
        <sz val="12"/>
        <color theme="1"/>
        <rFont val="Calibri (Body)"/>
      </rPr>
      <t>2</t>
    </r>
  </si>
  <si>
    <r>
      <t>South Willamette Valley</t>
    </r>
    <r>
      <rPr>
        <b/>
        <vertAlign val="superscript"/>
        <sz val="12"/>
        <color theme="1"/>
        <rFont val="Calibri (Body)"/>
      </rPr>
      <t>2</t>
    </r>
  </si>
  <si>
    <r>
      <t>Umpqua Valley</t>
    </r>
    <r>
      <rPr>
        <b/>
        <vertAlign val="superscript"/>
        <sz val="12"/>
        <color theme="1"/>
        <rFont val="Calibri (Body)"/>
      </rPr>
      <t>2</t>
    </r>
  </si>
  <si>
    <r>
      <t>Rogue Valley</t>
    </r>
    <r>
      <rPr>
        <b/>
        <vertAlign val="superscript"/>
        <sz val="12"/>
        <color theme="1"/>
        <rFont val="Calibri (Body)"/>
      </rPr>
      <t>2</t>
    </r>
  </si>
  <si>
    <r>
      <t>Columbia River</t>
    </r>
    <r>
      <rPr>
        <b/>
        <vertAlign val="superscript"/>
        <sz val="12"/>
        <color theme="1"/>
        <rFont val="Calibri (Body)"/>
      </rPr>
      <t>2</t>
    </r>
  </si>
  <si>
    <r>
      <t>Other Oregon Areas</t>
    </r>
    <r>
      <rPr>
        <b/>
        <vertAlign val="superscript"/>
        <sz val="12"/>
        <color theme="1"/>
        <rFont val="Calibri (Body)"/>
      </rPr>
      <t>2</t>
    </r>
  </si>
  <si>
    <r>
      <t>Other</t>
    </r>
    <r>
      <rPr>
        <vertAlign val="superscript"/>
        <sz val="12"/>
        <color theme="1"/>
        <rFont val="Calibri (Body)"/>
      </rPr>
      <t>3</t>
    </r>
  </si>
  <si>
    <r>
      <t>Statewide</t>
    </r>
    <r>
      <rPr>
        <b/>
        <vertAlign val="superscript"/>
        <sz val="12"/>
        <color rgb="FF000000"/>
        <rFont val="Calibri (Body)"/>
      </rPr>
      <t>2</t>
    </r>
  </si>
  <si>
    <r>
      <t>North Willamette Valley</t>
    </r>
    <r>
      <rPr>
        <b/>
        <vertAlign val="superscript"/>
        <sz val="12"/>
        <color rgb="FF000000"/>
        <rFont val="Calibri (Body)"/>
      </rPr>
      <t>3</t>
    </r>
  </si>
  <si>
    <r>
      <t>South Willamette Valley</t>
    </r>
    <r>
      <rPr>
        <b/>
        <vertAlign val="superscript"/>
        <sz val="12"/>
        <color rgb="FF000000"/>
        <rFont val="Calibri (Body)"/>
      </rPr>
      <t>3</t>
    </r>
  </si>
  <si>
    <r>
      <t>Umpqua Valley</t>
    </r>
    <r>
      <rPr>
        <b/>
        <vertAlign val="superscript"/>
        <sz val="12"/>
        <color rgb="FF000000"/>
        <rFont val="Calibri (Body)"/>
      </rPr>
      <t>3</t>
    </r>
  </si>
  <si>
    <r>
      <t>Rogue Valley</t>
    </r>
    <r>
      <rPr>
        <b/>
        <vertAlign val="superscript"/>
        <sz val="12"/>
        <color rgb="FF000000"/>
        <rFont val="Calibri (Body)"/>
      </rPr>
      <t>3</t>
    </r>
  </si>
  <si>
    <r>
      <t>Columbia River</t>
    </r>
    <r>
      <rPr>
        <b/>
        <vertAlign val="superscript"/>
        <sz val="12"/>
        <color rgb="FF000000"/>
        <rFont val="Calibri (Body)"/>
      </rPr>
      <t>3</t>
    </r>
  </si>
  <si>
    <t>Columbia River and Other Oregon</t>
  </si>
  <si>
    <r>
      <t>Region</t>
    </r>
    <r>
      <rPr>
        <b/>
        <vertAlign val="superscript"/>
        <sz val="12"/>
        <color theme="1"/>
        <rFont val="Calibri (Body)"/>
      </rPr>
      <t>2</t>
    </r>
  </si>
  <si>
    <r>
      <t>All Wineries</t>
    </r>
    <r>
      <rPr>
        <b/>
        <vertAlign val="superscript"/>
        <sz val="12"/>
        <color theme="1"/>
        <rFont val="Calibri (Body)"/>
      </rPr>
      <t>3</t>
    </r>
  </si>
  <si>
    <r>
      <t>Number</t>
    </r>
    <r>
      <rPr>
        <i/>
        <vertAlign val="superscript"/>
        <sz val="12"/>
        <color theme="1"/>
        <rFont val="Calibri (Body)"/>
      </rPr>
      <t>4</t>
    </r>
  </si>
  <si>
    <r>
      <t>All other varieties</t>
    </r>
    <r>
      <rPr>
        <vertAlign val="superscript"/>
        <sz val="12"/>
        <color theme="1"/>
        <rFont val="Calibri (Body)"/>
      </rPr>
      <t>7</t>
    </r>
  </si>
  <si>
    <r>
      <t>Table 1: Wine Grapes -Acreage, yield, production, price and value, variety 2017-2018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</si>
  <si>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- No data reported, or reported data were insufficient to develop estimates.</t>
  </si>
  <si>
    <r>
      <t xml:space="preserve">1 </t>
    </r>
    <r>
      <rPr>
        <sz val="10"/>
        <color theme="1"/>
        <rFont val="Calibri"/>
        <family val="2"/>
        <scheme val="minor"/>
      </rPr>
      <t>Includes estimates for incomplete responses.</t>
    </r>
  </si>
  <si>
    <r>
      <t xml:space="preserve">2 </t>
    </r>
    <r>
      <rPr>
        <sz val="10"/>
        <color theme="1"/>
        <rFont val="Calibri"/>
        <family val="2"/>
        <scheme val="minor"/>
      </rPr>
      <t>Price per ton is a weighted average of price received by Oregon grape growers (see Table 4).</t>
    </r>
  </si>
  <si>
    <r>
      <t xml:space="preserve">3 </t>
    </r>
    <r>
      <rPr>
        <sz val="10"/>
        <color theme="1"/>
        <rFont val="Calibri"/>
        <family val="2"/>
        <scheme val="minor"/>
      </rPr>
      <t>Value of production is derived by multiplying quantity by price.</t>
    </r>
  </si>
  <si>
    <r>
      <t xml:space="preserve">5 </t>
    </r>
    <r>
      <rPr>
        <sz val="10"/>
        <color theme="1"/>
        <rFont val="Calibri"/>
        <family val="2"/>
        <scheme val="minor"/>
      </rPr>
      <t>Totals may not add up due to rounding.</t>
    </r>
  </si>
  <si>
    <t>** Other Oregon Areas were combined with Columbia River data in the 2017 report.</t>
  </si>
  <si>
    <r>
      <t>1</t>
    </r>
    <r>
      <rPr>
        <sz val="10"/>
        <color theme="1"/>
        <rFont val="Calibri"/>
        <family val="2"/>
        <scheme val="minor"/>
      </rPr>
      <t xml:space="preserve"> Includes estimates for incomplete responses.</t>
    </r>
  </si>
  <si>
    <r>
      <t>2</t>
    </r>
    <r>
      <rPr>
        <sz val="10"/>
        <color theme="1"/>
        <rFont val="Calibri"/>
        <family val="2"/>
        <scheme val="minor"/>
      </rPr>
      <t xml:space="preserve"> Numbers fluctuate due to inconsistent responses and consolidation of vineyard operations.</t>
    </r>
  </si>
  <si>
    <r>
      <t>3</t>
    </r>
    <r>
      <rPr>
        <sz val="10"/>
        <color theme="1"/>
        <rFont val="Calibri"/>
        <family val="2"/>
        <scheme val="minor"/>
      </rPr>
      <t xml:space="preserve"> Includes Yamhill-Carlton, Chehalem Mountains, McMinnville, Ribbon Ridge, Dundee Hills, Eola-Amity Hills and Van Duzer Corridor AVAs, and areas north of Monmouth and the South Salem Hills.</t>
    </r>
  </si>
  <si>
    <r>
      <t>4</t>
    </r>
    <r>
      <rPr>
        <sz val="10"/>
        <color theme="1"/>
        <rFont val="Calibri"/>
        <family val="2"/>
        <scheme val="minor"/>
      </rPr>
      <t xml:space="preserve"> Includes areas south of Monmouth and the South Salem Hills and all of Lane County.</t>
    </r>
  </si>
  <si>
    <r>
      <t>5</t>
    </r>
    <r>
      <rPr>
        <sz val="10"/>
        <color theme="1"/>
        <rFont val="Calibri"/>
        <family val="2"/>
        <scheme val="minor"/>
      </rPr>
      <t xml:space="preserve"> Includes Elkton Oregon and Red Hill Douglas County AVAs.</t>
    </r>
  </si>
  <si>
    <r>
      <t>6</t>
    </r>
    <r>
      <rPr>
        <sz val="10"/>
        <color theme="1"/>
        <rFont val="Calibri"/>
        <family val="2"/>
        <scheme val="minor"/>
      </rPr>
      <t xml:space="preserve"> Includes Applegate Valley AVA.</t>
    </r>
  </si>
  <si>
    <r>
      <t>7</t>
    </r>
    <r>
      <rPr>
        <sz val="10"/>
        <color theme="1"/>
        <rFont val="Calibri"/>
        <family val="2"/>
        <scheme val="minor"/>
      </rPr>
      <t xml:space="preserve"> Includes the Oregon side of Columbia Gorge, Columbia Valley and Walla Walla Valley AVAs, including The Rocks District of Milton-Freewater. </t>
    </r>
  </si>
  <si>
    <r>
      <t>8</t>
    </r>
    <r>
      <rPr>
        <sz val="10"/>
        <color theme="1"/>
        <rFont val="Calibri"/>
        <family val="2"/>
        <scheme val="minor"/>
      </rPr>
      <t xml:space="preserve"> Includes Snake River Valley AVA as well as any area not within other denoted AVA boundaries.</t>
    </r>
  </si>
  <si>
    <r>
      <t xml:space="preserve">9 </t>
    </r>
    <r>
      <rPr>
        <sz val="10"/>
        <color theme="1"/>
        <rFont val="Calibri"/>
        <family val="2"/>
        <scheme val="minor"/>
      </rPr>
      <t>Totals may not add up due to rounding.</t>
    </r>
  </si>
  <si>
    <r>
      <t xml:space="preserve">2 </t>
    </r>
    <r>
      <rPr>
        <sz val="10"/>
        <color theme="1"/>
        <rFont val="Calibri"/>
        <family val="2"/>
        <scheme val="minor"/>
      </rPr>
      <t>See Growing Area descriptions in Vineyard Section Table 2.</t>
    </r>
  </si>
  <si>
    <r>
      <t>1</t>
    </r>
    <r>
      <rPr>
        <sz val="10"/>
        <color theme="1"/>
        <rFont val="Calibri"/>
        <family val="2"/>
        <scheme val="minor"/>
      </rPr>
      <t xml:space="preserve"> Includes estimates for incomplete responses. Refinements to the 2018 data collection form specified that respondents should only report sales to third-party entities (in or outside Oregon).</t>
    </r>
  </si>
  <si>
    <r>
      <t>2</t>
    </r>
    <r>
      <rPr>
        <sz val="10"/>
        <color theme="1"/>
        <rFont val="Calibri"/>
        <family val="2"/>
        <scheme val="minor"/>
      </rPr>
      <t xml:space="preserve"> Statewide prices include data from all regions, including those with insufficient data to report separately.</t>
    </r>
  </si>
  <si>
    <r>
      <t>3</t>
    </r>
    <r>
      <rPr>
        <sz val="10"/>
        <color theme="1"/>
        <rFont val="Calibri"/>
        <family val="2"/>
        <scheme val="minor"/>
      </rPr>
      <t xml:space="preserve"> See Growing Area descriptions in Vineyard Section Table 2.</t>
    </r>
  </si>
  <si>
    <r>
      <t>4</t>
    </r>
    <r>
      <rPr>
        <sz val="10"/>
        <color theme="1"/>
        <rFont val="Calibri"/>
        <family val="2"/>
        <scheme val="minor"/>
      </rPr>
      <t xml:space="preserve"> Averages are weighted by the number of tons sold at the price reported by Oregon grape growers.</t>
    </r>
  </si>
  <si>
    <r>
      <t>5</t>
    </r>
    <r>
      <rPr>
        <sz val="10"/>
        <color theme="1"/>
        <rFont val="Calibri"/>
        <family val="2"/>
        <scheme val="minor"/>
      </rPr>
      <t xml:space="preserve"> Lows are a weighted average of the lowest three prices reported by Oregon grape growers.</t>
    </r>
  </si>
  <si>
    <r>
      <t xml:space="preserve">6 </t>
    </r>
    <r>
      <rPr>
        <sz val="10"/>
        <color theme="1"/>
        <rFont val="Calibri"/>
        <family val="2"/>
        <scheme val="minor"/>
      </rPr>
      <t>Highs are a weighted average of the highest three prices reported by Oregon grape growers.</t>
    </r>
  </si>
  <si>
    <r>
      <t>2</t>
    </r>
    <r>
      <rPr>
        <sz val="10"/>
        <color theme="1"/>
        <rFont val="Calibri"/>
        <family val="2"/>
        <scheme val="minor"/>
      </rPr>
      <t xml:space="preserve"> Survey respondents identified one of these growing regions as their production location. See Growing Area descriptions in Vineyard Section Table 2.</t>
    </r>
  </si>
  <si>
    <r>
      <t>3</t>
    </r>
    <r>
      <rPr>
        <sz val="10"/>
        <color theme="1"/>
        <rFont val="Calibri"/>
        <family val="2"/>
        <scheme val="minor"/>
      </rPr>
      <t xml:space="preserve"> Includes all TTB bonded wineries and Winery and Growers Sales Privilege License holders (issued by the OLCC).</t>
    </r>
  </si>
  <si>
    <r>
      <t>4</t>
    </r>
    <r>
      <rPr>
        <sz val="10"/>
        <color theme="1"/>
        <rFont val="Calibri"/>
        <family val="2"/>
        <scheme val="minor"/>
      </rPr>
      <t xml:space="preserve"> Numbers fluctuate year over year due to inconsistent responses.</t>
    </r>
  </si>
  <si>
    <t>All Crush</t>
  </si>
  <si>
    <r>
      <t xml:space="preserve">7 </t>
    </r>
    <r>
      <rPr>
        <sz val="10"/>
        <color theme="1"/>
        <rFont val="Calibri"/>
        <family val="2"/>
        <scheme val="minor"/>
      </rPr>
      <t>Other includes all other varieties, including some varieties for which data were collected but reported data were insufficient to develop estimates (including Albariño).</t>
    </r>
  </si>
  <si>
    <r>
      <t xml:space="preserve">4 </t>
    </r>
    <r>
      <rPr>
        <sz val="10"/>
        <color theme="1"/>
        <rFont val="Calibri"/>
        <family val="2"/>
        <scheme val="minor"/>
      </rPr>
      <t>Other includes all other varieties, including some varieties for which data were collected but reported values were too small to disclose.</t>
    </r>
  </si>
  <si>
    <r>
      <t>3</t>
    </r>
    <r>
      <rPr>
        <sz val="10"/>
        <color theme="1"/>
        <rFont val="Calibri"/>
        <family val="2"/>
        <scheme val="minor"/>
      </rPr>
      <t xml:space="preserve"> Other includes all other varieties, including some varieties for which data were collected but reported values were too small to disclose.</t>
    </r>
  </si>
  <si>
    <r>
      <t>Table 2: Wine Grapes -Vineyards, acreage, yield and production by growing area, 2017-2018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</si>
  <si>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>Table 3: Wine Grapes - Acreage and production by variety and growing area, 2018</t>
    </r>
    <r>
      <rPr>
        <b/>
        <vertAlign val="superscript"/>
        <sz val="14"/>
        <color theme="1"/>
        <rFont val="Calibri (Body)"/>
      </rPr>
      <t>1</t>
    </r>
  </si>
  <si>
    <r>
      <t>Table 1: Wineries: Number and crush by region, Oregon, 2017-2018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</si>
  <si>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>Table 2: Wineries: Crush by grape source location and crush region, 2018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</si>
  <si>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>Table 3: Wineries: Sales by sales channel, 2017 and 2018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</si>
  <si>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>Table 4: Wineries: Export Sales, by destination, 2017 and 2018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</si>
  <si>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>Table 4: Wine Grapes - Price per ton by variety and growing region, 2018 (revised October 2019)</t>
    </r>
    <r>
      <rPr>
        <b/>
        <vertAlign val="superscript"/>
        <sz val="14"/>
        <color rgb="FF000000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</si>
</sst>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 (Body)"/>
    </font>
    <font>
      <b/>
      <vertAlign val="superscript"/>
      <sz val="12"/>
      <color theme="1"/>
      <name val="Calibri (Body)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perscript"/>
      <sz val="12"/>
      <color rgb="FF000000"/>
      <name val="Calibri (Body)"/>
    </font>
    <font>
      <i/>
      <sz val="12"/>
      <color rgb="FF000000"/>
      <name val="Calibri"/>
      <family val="2"/>
      <scheme val="minor"/>
    </font>
    <font>
      <vertAlign val="superscript"/>
      <sz val="11"/>
      <color rgb="FF000000"/>
      <name val="Calibri (Body)"/>
    </font>
    <font>
      <vertAlign val="superscript"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¡"/>
    </font>
    <font>
      <i/>
      <vertAlign val="superscript"/>
      <sz val="12"/>
      <color theme="1"/>
      <name val="Calibri (Body)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 (Body)"/>
    </font>
    <font>
      <b/>
      <vertAlign val="superscript"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20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6" xfId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0" fontId="0" fillId="0" borderId="0" xfId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1" applyFont="1"/>
    <xf numFmtId="0" fontId="5" fillId="0" borderId="0" xfId="1"/>
    <xf numFmtId="0" fontId="0" fillId="0" borderId="7" xfId="0" applyBorder="1"/>
    <xf numFmtId="0" fontId="5" fillId="0" borderId="0" xfId="0" applyFont="1"/>
    <xf numFmtId="165" fontId="5" fillId="0" borderId="0" xfId="0" applyNumberFormat="1" applyFont="1"/>
    <xf numFmtId="3" fontId="5" fillId="0" borderId="0" xfId="0" applyNumberFormat="1" applyFont="1"/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" fillId="0" borderId="7" xfId="0" applyFont="1" applyBorder="1"/>
    <xf numFmtId="0" fontId="1" fillId="0" borderId="12" xfId="1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0" fontId="1" fillId="0" borderId="13" xfId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7" xfId="0" applyBorder="1" applyAlignment="1">
      <alignment horizontal="left"/>
    </xf>
    <xf numFmtId="164" fontId="0" fillId="0" borderId="7" xfId="2" quotePrefix="1" applyNumberFormat="1" applyFont="1" applyBorder="1" applyAlignment="1">
      <alignment horizontal="center" vertical="center"/>
    </xf>
    <xf numFmtId="164" fontId="0" fillId="0" borderId="12" xfId="2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164" fontId="1" fillId="0" borderId="4" xfId="2" quotePrefix="1" applyNumberFormat="1" applyBorder="1" applyAlignment="1">
      <alignment horizontal="center" vertical="center"/>
    </xf>
    <xf numFmtId="164" fontId="1" fillId="0" borderId="13" xfId="2" applyNumberFormat="1" applyBorder="1" applyAlignment="1">
      <alignment horizontal="center" vertical="center"/>
    </xf>
    <xf numFmtId="164" fontId="1" fillId="0" borderId="4" xfId="2" applyNumberFormat="1" applyBorder="1" applyAlignment="1">
      <alignment horizontal="right" vertical="center"/>
    </xf>
    <xf numFmtId="0" fontId="2" fillId="0" borderId="5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1" applyFont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2" fillId="0" borderId="5" xfId="3" applyFont="1" applyBorder="1" applyAlignment="1">
      <alignment horizontal="center" vertical="center"/>
    </xf>
    <xf numFmtId="0" fontId="1" fillId="0" borderId="6" xfId="3" applyFont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7" xfId="3" applyFont="1" applyBorder="1" applyAlignment="1">
      <alignment horizontal="right" vertical="center"/>
    </xf>
    <xf numFmtId="164" fontId="2" fillId="0" borderId="4" xfId="2" applyNumberFormat="1" applyFont="1" applyBorder="1" applyAlignment="1">
      <alignment horizontal="right" vertical="center"/>
    </xf>
    <xf numFmtId="0" fontId="0" fillId="0" borderId="6" xfId="1" applyFont="1" applyBorder="1" applyAlignment="1">
      <alignment vertical="center"/>
    </xf>
    <xf numFmtId="0" fontId="6" fillId="0" borderId="0" xfId="0" applyFont="1"/>
    <xf numFmtId="164" fontId="0" fillId="0" borderId="7" xfId="2" applyNumberFormat="1" applyFont="1" applyBorder="1" applyAlignment="1">
      <alignment horizontal="right" vertical="center" indent="1"/>
    </xf>
    <xf numFmtId="0" fontId="0" fillId="0" borderId="0" xfId="0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 vertical="center"/>
    </xf>
    <xf numFmtId="0" fontId="2" fillId="0" borderId="2" xfId="3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top"/>
    </xf>
    <xf numFmtId="1" fontId="12" fillId="0" borderId="0" xfId="0" applyNumberFormat="1" applyFont="1"/>
    <xf numFmtId="9" fontId="12" fillId="0" borderId="0" xfId="0" applyNumberFormat="1" applyFont="1"/>
    <xf numFmtId="14" fontId="10" fillId="0" borderId="0" xfId="0" applyNumberFormat="1" applyFont="1" applyAlignment="1">
      <alignment vertical="top"/>
    </xf>
    <xf numFmtId="164" fontId="12" fillId="0" borderId="6" xfId="2" applyNumberFormat="1" applyFont="1" applyBorder="1" applyAlignment="1">
      <alignment horizontal="center" vertical="center"/>
    </xf>
    <xf numFmtId="164" fontId="12" fillId="0" borderId="7" xfId="2" applyNumberFormat="1" applyFont="1" applyBorder="1" applyAlignment="1">
      <alignment horizontal="right" vertical="center"/>
    </xf>
    <xf numFmtId="1" fontId="12" fillId="0" borderId="7" xfId="0" applyNumberFormat="1" applyFont="1" applyBorder="1" applyAlignment="1">
      <alignment horizontal="right" vertical="center"/>
    </xf>
    <xf numFmtId="164" fontId="1" fillId="0" borderId="7" xfId="2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center" vertical="center"/>
    </xf>
    <xf numFmtId="164" fontId="12" fillId="0" borderId="6" xfId="2" applyNumberFormat="1" applyFont="1" applyBorder="1" applyAlignment="1">
      <alignment horizontal="right" vertical="center"/>
    </xf>
    <xf numFmtId="164" fontId="13" fillId="0" borderId="8" xfId="2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43" fontId="1" fillId="0" borderId="7" xfId="0" applyNumberFormat="1" applyFont="1" applyBorder="1" applyAlignment="1">
      <alignment vertical="center"/>
    </xf>
    <xf numFmtId="2" fontId="1" fillId="0" borderId="7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43" fontId="2" fillId="0" borderId="4" xfId="0" applyNumberFormat="1" applyFont="1" applyBorder="1" applyAlignment="1">
      <alignment vertical="center"/>
    </xf>
    <xf numFmtId="164" fontId="1" fillId="0" borderId="7" xfId="2" applyNumberFormat="1" applyFont="1" applyBorder="1" applyAlignment="1">
      <alignment vertical="center"/>
    </xf>
    <xf numFmtId="43" fontId="1" fillId="0" borderId="7" xfId="2" applyFont="1" applyBorder="1" applyAlignment="1">
      <alignment vertical="center"/>
    </xf>
    <xf numFmtId="0" fontId="0" fillId="0" borderId="0" xfId="0" applyFont="1"/>
    <xf numFmtId="164" fontId="4" fillId="0" borderId="7" xfId="2" applyNumberFormat="1" applyFont="1" applyBorder="1" applyAlignment="1">
      <alignment vertical="center"/>
    </xf>
    <xf numFmtId="43" fontId="4" fillId="0" borderId="7" xfId="2" applyFont="1" applyBorder="1" applyAlignment="1">
      <alignment vertical="center"/>
    </xf>
    <xf numFmtId="0" fontId="4" fillId="0" borderId="0" xfId="0" applyFont="1" applyAlignment="1">
      <alignment vertical="center"/>
    </xf>
    <xf numFmtId="43" fontId="1" fillId="0" borderId="7" xfId="2" applyFont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64" fontId="2" fillId="0" borderId="4" xfId="2" applyNumberFormat="1" applyFont="1" applyBorder="1" applyAlignment="1">
      <alignment vertical="center"/>
    </xf>
    <xf numFmtId="43" fontId="2" fillId="0" borderId="4" xfId="2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1" applyFont="1" applyBorder="1" applyAlignment="1">
      <alignment vertical="center"/>
    </xf>
    <xf numFmtId="0" fontId="15" fillId="0" borderId="6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2" fillId="0" borderId="7" xfId="1" applyFont="1" applyBorder="1" applyAlignment="1">
      <alignment vertical="center"/>
    </xf>
    <xf numFmtId="0" fontId="0" fillId="0" borderId="4" xfId="1" applyFont="1" applyBorder="1" applyAlignment="1">
      <alignment vertical="center"/>
    </xf>
    <xf numFmtId="0" fontId="21" fillId="0" borderId="0" xfId="0" applyFont="1"/>
    <xf numFmtId="0" fontId="21" fillId="0" borderId="0" xfId="3" applyFont="1" applyAlignment="1">
      <alignment vertical="center"/>
    </xf>
    <xf numFmtId="0" fontId="21" fillId="0" borderId="0" xfId="1" applyFont="1"/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vertical="center"/>
    </xf>
    <xf numFmtId="43" fontId="1" fillId="0" borderId="0" xfId="0" applyNumberFormat="1" applyFont="1" applyAlignment="1">
      <alignment vertical="center"/>
    </xf>
    <xf numFmtId="43" fontId="4" fillId="0" borderId="7" xfId="2" applyNumberFormat="1" applyFont="1" applyBorder="1" applyAlignment="1">
      <alignment vertical="center"/>
    </xf>
    <xf numFmtId="164" fontId="0" fillId="0" borderId="4" xfId="2" applyNumberFormat="1" applyFont="1" applyBorder="1" applyAlignment="1">
      <alignment horizontal="right" vertical="center"/>
    </xf>
    <xf numFmtId="164" fontId="0" fillId="0" borderId="4" xfId="2" applyNumberFormat="1" applyFont="1" applyBorder="1" applyAlignment="1">
      <alignment vertical="center"/>
    </xf>
    <xf numFmtId="164" fontId="2" fillId="0" borderId="7" xfId="2" applyNumberFormat="1" applyFont="1" applyBorder="1" applyAlignment="1">
      <alignment horizontal="right" vertical="center"/>
    </xf>
    <xf numFmtId="3" fontId="0" fillId="0" borderId="4" xfId="0" applyNumberForma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0" fontId="2" fillId="0" borderId="2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 2" xfId="1" xr:uid="{FBFEF0F9-B2DD-0747-A95B-B8518FAC85BB}"/>
    <cellStyle name="Normal 3" xfId="3" xr:uid="{D2992FF0-6C07-4140-B1BA-D121E42EBC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95A18-07E9-534C-B3F7-42460DBB4997}">
  <dimension ref="A1:N37"/>
  <sheetViews>
    <sheetView showGridLines="0" tabSelected="1" zoomScaleNormal="100" workbookViewId="0">
      <selection activeCell="A34" sqref="A34"/>
    </sheetView>
  </sheetViews>
  <sheetFormatPr defaultColWidth="10.875" defaultRowHeight="15.75"/>
  <cols>
    <col min="1" max="1" width="19.125" style="110" customWidth="1"/>
    <col min="2" max="11" width="10.875" style="110"/>
    <col min="12" max="13" width="11.125" style="110" customWidth="1"/>
    <col min="14" max="16384" width="10.875" style="110"/>
  </cols>
  <sheetData>
    <row r="1" spans="1:14" ht="21">
      <c r="A1" s="144" t="s">
        <v>119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4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4" spans="1:14" ht="18">
      <c r="A4" s="164" t="s">
        <v>56</v>
      </c>
      <c r="B4" s="162" t="s">
        <v>25</v>
      </c>
      <c r="C4" s="163"/>
      <c r="D4" s="162" t="s">
        <v>26</v>
      </c>
      <c r="E4" s="163"/>
      <c r="F4" s="162" t="s">
        <v>27</v>
      </c>
      <c r="G4" s="163"/>
      <c r="H4" s="166" t="s">
        <v>28</v>
      </c>
      <c r="I4" s="167"/>
      <c r="J4" s="166" t="s">
        <v>57</v>
      </c>
      <c r="K4" s="167"/>
      <c r="L4" s="162" t="s">
        <v>58</v>
      </c>
      <c r="M4" s="163"/>
    </row>
    <row r="5" spans="1:14">
      <c r="A5" s="165"/>
      <c r="B5" s="74">
        <v>2017</v>
      </c>
      <c r="C5" s="61">
        <v>2018</v>
      </c>
      <c r="D5" s="74">
        <v>2017</v>
      </c>
      <c r="E5" s="61">
        <v>2018</v>
      </c>
      <c r="F5" s="74">
        <v>2017</v>
      </c>
      <c r="G5" s="61">
        <v>2018</v>
      </c>
      <c r="H5" s="74">
        <v>2017</v>
      </c>
      <c r="I5" s="61">
        <v>2018</v>
      </c>
      <c r="J5" s="74">
        <v>2017</v>
      </c>
      <c r="K5" s="61">
        <v>2018</v>
      </c>
      <c r="L5" s="74">
        <v>2017</v>
      </c>
      <c r="M5" s="61">
        <v>2018</v>
      </c>
    </row>
    <row r="6" spans="1:14" ht="17.100000000000001" customHeight="1">
      <c r="A6" s="62"/>
      <c r="B6" s="63" t="s">
        <v>29</v>
      </c>
      <c r="C6" s="63" t="s">
        <v>29</v>
      </c>
      <c r="D6" s="63" t="s">
        <v>29</v>
      </c>
      <c r="E6" s="63" t="s">
        <v>29</v>
      </c>
      <c r="F6" s="63" t="s">
        <v>3</v>
      </c>
      <c r="G6" s="63" t="s">
        <v>3</v>
      </c>
      <c r="H6" s="63" t="s">
        <v>3</v>
      </c>
      <c r="I6" s="63" t="s">
        <v>3</v>
      </c>
      <c r="J6" s="63" t="s">
        <v>59</v>
      </c>
      <c r="K6" s="63" t="s">
        <v>59</v>
      </c>
      <c r="L6" s="63" t="s">
        <v>60</v>
      </c>
      <c r="M6" s="63" t="s">
        <v>60</v>
      </c>
    </row>
    <row r="7" spans="1:14" ht="11.1" customHeight="1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4" ht="17.100000000000001" customHeight="1">
      <c r="A8" s="3" t="s">
        <v>90</v>
      </c>
      <c r="B8" s="99" t="s">
        <v>61</v>
      </c>
      <c r="C8" s="100">
        <v>122.38680729902087</v>
      </c>
      <c r="D8" s="85" t="s">
        <v>61</v>
      </c>
      <c r="E8" s="101">
        <v>105.84826163969338</v>
      </c>
      <c r="F8" s="111" t="s">
        <v>61</v>
      </c>
      <c r="G8" s="112">
        <v>3.3084524570536651</v>
      </c>
      <c r="H8" s="102" t="s">
        <v>61</v>
      </c>
      <c r="I8" s="102">
        <v>350.19394129670275</v>
      </c>
      <c r="J8" s="102" t="s">
        <v>61</v>
      </c>
      <c r="K8" s="102" t="s">
        <v>61</v>
      </c>
      <c r="L8" s="102" t="s">
        <v>61</v>
      </c>
      <c r="M8" s="102" t="s">
        <v>61</v>
      </c>
    </row>
    <row r="9" spans="1:14" ht="17.100000000000001" customHeight="1">
      <c r="A9" s="10" t="s">
        <v>73</v>
      </c>
      <c r="B9" s="99">
        <v>313</v>
      </c>
      <c r="C9" s="100">
        <v>363.50168882601599</v>
      </c>
      <c r="D9" s="89">
        <v>212.21651045930599</v>
      </c>
      <c r="E9" s="90">
        <v>276.7563940154202</v>
      </c>
      <c r="F9" s="113">
        <v>3.0747234819600826</v>
      </c>
      <c r="G9" s="112">
        <v>2.5670641555032798</v>
      </c>
      <c r="H9" s="102">
        <v>652.50708796885669</v>
      </c>
      <c r="I9" s="102">
        <v>710.45141888332762</v>
      </c>
      <c r="J9" s="102">
        <v>2411.7189332482899</v>
      </c>
      <c r="K9" s="102">
        <v>2451.3806302958228</v>
      </c>
      <c r="L9" s="102">
        <v>1573.6636981331994</v>
      </c>
      <c r="M9" s="102">
        <f>(I9*K9)/1000</f>
        <v>1741.5868470167732</v>
      </c>
      <c r="N9" s="110" t="s">
        <v>13</v>
      </c>
    </row>
    <row r="10" spans="1:14" ht="17.100000000000001" customHeight="1">
      <c r="A10" s="10" t="s">
        <v>74</v>
      </c>
      <c r="B10" s="99">
        <v>1105</v>
      </c>
      <c r="C10" s="100">
        <v>1376.8499604930221</v>
      </c>
      <c r="D10" s="89">
        <v>912</v>
      </c>
      <c r="E10" s="90">
        <v>1154.1113800996745</v>
      </c>
      <c r="F10" s="113">
        <v>2.3673628760406409</v>
      </c>
      <c r="G10" s="112">
        <v>2.3781962026883532</v>
      </c>
      <c r="H10" s="102">
        <v>2416.1139953528859</v>
      </c>
      <c r="I10" s="102">
        <v>2744.7033016324608</v>
      </c>
      <c r="J10" s="102">
        <v>2785.8879760178202</v>
      </c>
      <c r="K10" s="102">
        <v>2809.7946897062552</v>
      </c>
      <c r="L10" s="102">
        <v>6731.0229283419803</v>
      </c>
      <c r="M10" s="102">
        <f t="shared" ref="M10:M25" si="0">(I10*K10)/1000</f>
        <v>7712.0527617461139</v>
      </c>
    </row>
    <row r="11" spans="1:14" ht="17.100000000000001" customHeight="1">
      <c r="A11" s="10" t="s">
        <v>75</v>
      </c>
      <c r="B11" s="99">
        <v>2123</v>
      </c>
      <c r="C11" s="100">
        <v>2405.624837842578</v>
      </c>
      <c r="D11" s="89">
        <v>1818.3794699953301</v>
      </c>
      <c r="E11" s="90">
        <v>2185.3523779659713</v>
      </c>
      <c r="F11" s="113">
        <v>3.1963020960452893</v>
      </c>
      <c r="G11" s="112">
        <v>2.7678736975999017</v>
      </c>
      <c r="H11" s="102">
        <v>5812.0901113517857</v>
      </c>
      <c r="I11" s="102">
        <v>6048.7793669594112</v>
      </c>
      <c r="J11" s="102">
        <v>1883.8504911260789</v>
      </c>
      <c r="K11" s="102">
        <v>1859.6286669244041</v>
      </c>
      <c r="L11" s="102">
        <v>10949.108810739086</v>
      </c>
      <c r="M11" s="102">
        <f t="shared" si="0"/>
        <v>11248.48351069857</v>
      </c>
    </row>
    <row r="12" spans="1:14" ht="17.100000000000001" customHeight="1">
      <c r="A12" s="10" t="s">
        <v>76</v>
      </c>
      <c r="B12" s="99" t="s">
        <v>61</v>
      </c>
      <c r="C12" s="100">
        <v>115.72528190819435</v>
      </c>
      <c r="D12" s="103" t="s">
        <v>61</v>
      </c>
      <c r="E12" s="90">
        <v>78.762515905051927</v>
      </c>
      <c r="F12" s="111" t="s">
        <v>61</v>
      </c>
      <c r="G12" s="112">
        <v>3.778827690340044</v>
      </c>
      <c r="H12" s="102" t="s">
        <v>61</v>
      </c>
      <c r="I12" s="102">
        <v>297.62997606285836</v>
      </c>
      <c r="J12" s="102" t="s">
        <v>61</v>
      </c>
      <c r="K12" s="102">
        <v>1822.9832372970141</v>
      </c>
      <c r="L12" s="102" t="s">
        <v>61</v>
      </c>
      <c r="M12" s="102">
        <f t="shared" si="0"/>
        <v>542.5744572797023</v>
      </c>
    </row>
    <row r="13" spans="1:14" ht="17.100000000000001" customHeight="1">
      <c r="A13" s="10" t="s">
        <v>88</v>
      </c>
      <c r="B13" s="99">
        <v>182.546493792017</v>
      </c>
      <c r="C13" s="100">
        <v>173.40306670408847</v>
      </c>
      <c r="D13" s="89">
        <v>151.04122255455599</v>
      </c>
      <c r="E13" s="90">
        <v>136.86327467387241</v>
      </c>
      <c r="F13" s="113">
        <v>2.4708856309416949</v>
      </c>
      <c r="G13" s="112">
        <v>2.7523915396039969</v>
      </c>
      <c r="H13" s="102">
        <v>373.20558648991783</v>
      </c>
      <c r="I13" s="102">
        <v>376.70131929486439</v>
      </c>
      <c r="J13" s="102">
        <v>1264.3100249285721</v>
      </c>
      <c r="K13" s="102">
        <v>1177.8952798555586</v>
      </c>
      <c r="L13" s="102">
        <v>471.84756435855041</v>
      </c>
      <c r="M13" s="102">
        <f t="shared" si="0"/>
        <v>443.71470591278239</v>
      </c>
    </row>
    <row r="14" spans="1:14" ht="17.100000000000001" customHeight="1">
      <c r="A14" s="10" t="s">
        <v>77</v>
      </c>
      <c r="B14" s="99">
        <v>242</v>
      </c>
      <c r="C14" s="100">
        <v>267.5022570510551</v>
      </c>
      <c r="D14" s="89">
        <v>191.404720123614</v>
      </c>
      <c r="E14" s="90">
        <v>204.07840920661894</v>
      </c>
      <c r="F14" s="113">
        <v>2.8391015335975749</v>
      </c>
      <c r="G14" s="112">
        <v>3.2800059489246536</v>
      </c>
      <c r="H14" s="102">
        <v>543.41743444076803</v>
      </c>
      <c r="I14" s="102">
        <v>669.37839624478988</v>
      </c>
      <c r="J14" s="102">
        <v>2606.4118675871009</v>
      </c>
      <c r="K14" s="102">
        <v>2483.4011002152588</v>
      </c>
      <c r="L14" s="102">
        <v>1416.369650180153</v>
      </c>
      <c r="M14" s="102">
        <f t="shared" si="0"/>
        <v>1662.3350456946366</v>
      </c>
    </row>
    <row r="15" spans="1:14" ht="17.100000000000001" customHeight="1">
      <c r="A15" s="10" t="s">
        <v>78</v>
      </c>
      <c r="B15" s="99">
        <v>553</v>
      </c>
      <c r="C15" s="100">
        <v>699.38472468885413</v>
      </c>
      <c r="D15" s="89">
        <v>513.78397436354601</v>
      </c>
      <c r="E15" s="90">
        <v>497.8773159257542</v>
      </c>
      <c r="F15" s="113">
        <v>2.807447461655423</v>
      </c>
      <c r="G15" s="112">
        <v>3.4875053406394589</v>
      </c>
      <c r="H15" s="102">
        <v>1442.4215146661725</v>
      </c>
      <c r="I15" s="102">
        <v>1736.349798274307</v>
      </c>
      <c r="J15" s="102">
        <v>2366.0493726354753</v>
      </c>
      <c r="K15" s="102">
        <v>2032.7444941934295</v>
      </c>
      <c r="L15" s="102">
        <v>3412.8405198518094</v>
      </c>
      <c r="M15" s="102">
        <f t="shared" si="0"/>
        <v>3529.5554924359694</v>
      </c>
    </row>
    <row r="16" spans="1:14" ht="17.100000000000001" customHeight="1">
      <c r="A16" s="10" t="s">
        <v>89</v>
      </c>
      <c r="B16" s="99">
        <v>79</v>
      </c>
      <c r="C16" s="100">
        <v>69.062554889097399</v>
      </c>
      <c r="D16" s="89">
        <v>71.014660142755602</v>
      </c>
      <c r="E16" s="90">
        <v>66.628630548424326</v>
      </c>
      <c r="F16" s="113">
        <v>3.5619452968941019</v>
      </c>
      <c r="G16" s="112">
        <v>3.4501513608230336</v>
      </c>
      <c r="H16" s="102">
        <v>252.95033470602118</v>
      </c>
      <c r="I16" s="102">
        <v>229.87886035642134</v>
      </c>
      <c r="J16" s="102">
        <v>1085.6172140430351</v>
      </c>
      <c r="K16" s="102">
        <v>843.31541118787595</v>
      </c>
      <c r="L16" s="102">
        <v>274.60723765480395</v>
      </c>
      <c r="M16" s="102">
        <f t="shared" si="0"/>
        <v>193.86038564487578</v>
      </c>
    </row>
    <row r="17" spans="1:13" ht="17.100000000000001" customHeight="1">
      <c r="A17" s="10" t="s">
        <v>79</v>
      </c>
      <c r="B17" s="99">
        <v>214</v>
      </c>
      <c r="C17" s="100">
        <v>224.71772030676721</v>
      </c>
      <c r="D17" s="89">
        <v>207.60033671116901</v>
      </c>
      <c r="E17" s="90">
        <v>215.70176275857278</v>
      </c>
      <c r="F17" s="113">
        <v>4.1101799261762348</v>
      </c>
      <c r="G17" s="112">
        <v>4.063625501509347</v>
      </c>
      <c r="H17" s="102">
        <v>853.27473661767544</v>
      </c>
      <c r="I17" s="102">
        <v>876.53118386625556</v>
      </c>
      <c r="J17" s="102">
        <v>1812.570034426562</v>
      </c>
      <c r="K17" s="102">
        <v>1726.0262549537649</v>
      </c>
      <c r="L17" s="102">
        <v>1546.6202187264157</v>
      </c>
      <c r="M17" s="102">
        <f t="shared" si="0"/>
        <v>1512.9158366388629</v>
      </c>
    </row>
    <row r="18" spans="1:13" ht="17.100000000000001" customHeight="1">
      <c r="A18" s="10" t="s">
        <v>80</v>
      </c>
      <c r="B18" s="99">
        <v>4888</v>
      </c>
      <c r="C18" s="100">
        <v>5077.7843999708457</v>
      </c>
      <c r="D18" s="89">
        <v>4655.51386732229</v>
      </c>
      <c r="E18" s="90">
        <v>4732.2215607003936</v>
      </c>
      <c r="F18" s="113">
        <v>2.9611808335556002</v>
      </c>
      <c r="G18" s="112">
        <v>3.0052506508968837</v>
      </c>
      <c r="H18" s="102">
        <v>13785.818434267081</v>
      </c>
      <c r="I18" s="102">
        <v>14221.511925483124</v>
      </c>
      <c r="J18" s="102">
        <v>1199.2187192344607</v>
      </c>
      <c r="K18" s="102">
        <v>1469.3486662968385</v>
      </c>
      <c r="L18" s="102">
        <v>16532.211526340587</v>
      </c>
      <c r="M18" s="102">
        <f t="shared" si="0"/>
        <v>20896.359580433211</v>
      </c>
    </row>
    <row r="19" spans="1:13" ht="17.100000000000001" customHeight="1">
      <c r="A19" s="10" t="s">
        <v>81</v>
      </c>
      <c r="B19" s="99">
        <v>19697</v>
      </c>
      <c r="C19" s="100">
        <v>20616.074076797875</v>
      </c>
      <c r="D19" s="89">
        <v>18488.330076156999</v>
      </c>
      <c r="E19" s="90">
        <v>19763.000747743754</v>
      </c>
      <c r="F19" s="113">
        <v>2.8914011436987583</v>
      </c>
      <c r="G19" s="112">
        <v>2.9742347876915431</v>
      </c>
      <c r="H19" s="102">
        <v>53457.178727280552</v>
      </c>
      <c r="I19" s="102">
        <v>58779.804333113454</v>
      </c>
      <c r="J19" s="102">
        <v>2375.0733386503684</v>
      </c>
      <c r="K19" s="102">
        <v>2301.025009045522</v>
      </c>
      <c r="L19" s="102">
        <v>126964.71995463167</v>
      </c>
      <c r="M19" s="102">
        <f t="shared" si="0"/>
        <v>135253.79979729641</v>
      </c>
    </row>
    <row r="20" spans="1:13" ht="17.100000000000001" customHeight="1">
      <c r="A20" s="10" t="s">
        <v>82</v>
      </c>
      <c r="B20" s="99">
        <v>540</v>
      </c>
      <c r="C20" s="100">
        <v>500.18976906511739</v>
      </c>
      <c r="D20" s="89">
        <v>500.12142888199099</v>
      </c>
      <c r="E20" s="90">
        <v>442.2785031805962</v>
      </c>
      <c r="F20" s="113">
        <v>3.5541648067124441</v>
      </c>
      <c r="G20" s="112">
        <v>3.3831987607196266</v>
      </c>
      <c r="H20" s="102">
        <v>1777.5139816151109</v>
      </c>
      <c r="I20" s="102">
        <v>1496.3160838535246</v>
      </c>
      <c r="J20" s="102">
        <v>1224.3789654270645</v>
      </c>
      <c r="K20" s="102">
        <v>1412.0912101341949</v>
      </c>
      <c r="L20" s="102">
        <v>2176.3507298420514</v>
      </c>
      <c r="M20" s="102">
        <f t="shared" si="0"/>
        <v>2112.9347895919827</v>
      </c>
    </row>
    <row r="21" spans="1:13" ht="17.100000000000001" customHeight="1">
      <c r="A21" s="10" t="s">
        <v>83</v>
      </c>
      <c r="B21" s="99">
        <v>88</v>
      </c>
      <c r="C21" s="100">
        <v>68.537549399584677</v>
      </c>
      <c r="D21" s="89">
        <v>70.8403761653083</v>
      </c>
      <c r="E21" s="90">
        <v>51.447921174715574</v>
      </c>
      <c r="F21" s="113">
        <v>3.7903885251337708</v>
      </c>
      <c r="G21" s="112">
        <v>4.9217250207198537</v>
      </c>
      <c r="H21" s="102">
        <v>268.51254893314444</v>
      </c>
      <c r="I21" s="102">
        <v>253.21252090962039</v>
      </c>
      <c r="J21" s="102">
        <v>1821.1519170753456</v>
      </c>
      <c r="K21" s="102">
        <v>1977.8376294182567</v>
      </c>
      <c r="L21" s="102">
        <v>489.00214324838356</v>
      </c>
      <c r="M21" s="102">
        <f t="shared" si="0"/>
        <v>500.81325209490439</v>
      </c>
    </row>
    <row r="22" spans="1:13" ht="17.100000000000001" customHeight="1">
      <c r="A22" s="10" t="s">
        <v>84</v>
      </c>
      <c r="B22" s="99">
        <v>1316</v>
      </c>
      <c r="C22" s="100">
        <v>1597.9255820673893</v>
      </c>
      <c r="D22" s="89">
        <v>1002.29403773529</v>
      </c>
      <c r="E22" s="90">
        <v>1367</v>
      </c>
      <c r="F22" s="113">
        <v>2.9080576061709449</v>
      </c>
      <c r="G22" s="112">
        <v>3.3187905916961697</v>
      </c>
      <c r="H22" s="102">
        <v>2914.7288000558951</v>
      </c>
      <c r="I22" s="102">
        <v>4538.4211641832935</v>
      </c>
      <c r="J22" s="102">
        <v>2406.7229532985166</v>
      </c>
      <c r="K22" s="102">
        <v>2130.099349309633</v>
      </c>
      <c r="L22" s="102">
        <v>7014.9447057347652</v>
      </c>
      <c r="M22" s="102">
        <f t="shared" si="0"/>
        <v>9667.2879687199002</v>
      </c>
    </row>
    <row r="23" spans="1:13" ht="17.100000000000001" customHeight="1">
      <c r="A23" s="10" t="s">
        <v>85</v>
      </c>
      <c r="B23" s="99">
        <v>368</v>
      </c>
      <c r="C23" s="100">
        <v>393.96412641289209</v>
      </c>
      <c r="D23" s="89">
        <v>318.97046715393998</v>
      </c>
      <c r="E23" s="90">
        <v>337.63741604698595</v>
      </c>
      <c r="F23" s="113">
        <v>3.1709018460942686</v>
      </c>
      <c r="G23" s="112">
        <v>3.7315540250871106</v>
      </c>
      <c r="H23" s="102">
        <v>1011.4240431479786</v>
      </c>
      <c r="I23" s="102">
        <v>1259.9122588701418</v>
      </c>
      <c r="J23" s="102">
        <v>1994.0576441675344</v>
      </c>
      <c r="K23" s="102">
        <v>1996.2470926597475</v>
      </c>
      <c r="L23" s="102">
        <v>2016.8378447340608</v>
      </c>
      <c r="M23" s="102">
        <f t="shared" si="0"/>
        <v>2515.096183775896</v>
      </c>
    </row>
    <row r="24" spans="1:13" ht="17.100000000000001" customHeight="1">
      <c r="A24" s="10" t="s">
        <v>86</v>
      </c>
      <c r="B24" s="99">
        <v>276</v>
      </c>
      <c r="C24" s="100">
        <v>380.00381110069549</v>
      </c>
      <c r="D24" s="89">
        <v>243.24006392934001</v>
      </c>
      <c r="E24" s="90">
        <v>301.54917545779603</v>
      </c>
      <c r="F24" s="113">
        <v>3.4242859453518593</v>
      </c>
      <c r="G24" s="112">
        <v>3.1102271927037348</v>
      </c>
      <c r="H24" s="102">
        <v>832.92353225972704</v>
      </c>
      <c r="I24" s="102">
        <v>937.88644544622696</v>
      </c>
      <c r="J24" s="102">
        <v>1764.8146871519593</v>
      </c>
      <c r="K24" s="102">
        <v>1573.4355050806935</v>
      </c>
      <c r="L24" s="102">
        <v>1469.9556830064553</v>
      </c>
      <c r="M24" s="102">
        <f t="shared" si="0"/>
        <v>1475.7038329990203</v>
      </c>
    </row>
    <row r="25" spans="1:13" ht="17.100000000000001" customHeight="1">
      <c r="A25" s="10" t="s">
        <v>91</v>
      </c>
      <c r="B25" s="99">
        <v>2011</v>
      </c>
      <c r="C25" s="100">
        <v>1519</v>
      </c>
      <c r="D25" s="89">
        <v>1651.4291458726418</v>
      </c>
      <c r="E25" s="90">
        <v>1366</v>
      </c>
      <c r="F25" s="113">
        <v>3.0043190227774845</v>
      </c>
      <c r="G25" s="112">
        <v>3.3765914663774894</v>
      </c>
      <c r="H25" s="102">
        <v>4947.9770029849969</v>
      </c>
      <c r="I25" s="102">
        <v>4605</v>
      </c>
      <c r="J25" s="102">
        <v>1756.6021643442882</v>
      </c>
      <c r="K25" s="102">
        <v>1675.7518027466101</v>
      </c>
      <c r="L25" s="102">
        <v>8805.588544293274</v>
      </c>
      <c r="M25" s="102">
        <f t="shared" si="0"/>
        <v>7716.83705164814</v>
      </c>
    </row>
    <row r="26" spans="1:13" ht="11.1" customHeight="1">
      <c r="A26" s="10"/>
      <c r="B26" s="104"/>
      <c r="C26" s="90"/>
      <c r="D26" s="89"/>
      <c r="E26" s="90"/>
      <c r="F26" s="113"/>
      <c r="G26" s="112"/>
      <c r="H26" s="102"/>
      <c r="I26" s="102"/>
      <c r="J26" s="102" t="s">
        <v>13</v>
      </c>
      <c r="K26" s="102" t="s">
        <v>13</v>
      </c>
      <c r="L26" s="102"/>
      <c r="M26" s="102"/>
    </row>
    <row r="27" spans="1:13" ht="18">
      <c r="A27" s="13" t="s">
        <v>92</v>
      </c>
      <c r="B27" s="105">
        <v>33996</v>
      </c>
      <c r="C27" s="106">
        <v>35972</v>
      </c>
      <c r="D27" s="107">
        <v>31008</v>
      </c>
      <c r="E27" s="106">
        <v>33283</v>
      </c>
      <c r="F27" s="114">
        <v>2.9354604606062664</v>
      </c>
      <c r="G27" s="115">
        <v>3.0085328846558301</v>
      </c>
      <c r="H27" s="65">
        <v>91342.057872138554</v>
      </c>
      <c r="I27" s="65">
        <v>100133</v>
      </c>
      <c r="J27" s="65">
        <v>2056.1188824042688</v>
      </c>
      <c r="K27" s="65">
        <v>2033.4530890365772</v>
      </c>
      <c r="L27" s="65">
        <v>191845.69175981727</v>
      </c>
      <c r="M27" s="65">
        <f>SUM(M9:M26)</f>
        <v>208725.91149962778</v>
      </c>
    </row>
    <row r="29" spans="1:13">
      <c r="A29" s="147" t="s">
        <v>121</v>
      </c>
    </row>
    <row r="30" spans="1:13">
      <c r="A30" s="147" t="s">
        <v>122</v>
      </c>
    </row>
    <row r="31" spans="1:13">
      <c r="A31" s="147" t="s">
        <v>123</v>
      </c>
    </row>
    <row r="32" spans="1:13">
      <c r="A32" s="147" t="s">
        <v>147</v>
      </c>
    </row>
    <row r="33" spans="1:5">
      <c r="A33" s="147" t="s">
        <v>124</v>
      </c>
    </row>
    <row r="34" spans="1:5">
      <c r="A34" s="148" t="s">
        <v>120</v>
      </c>
    </row>
    <row r="37" spans="1:5">
      <c r="B37" s="150" t="s">
        <v>13</v>
      </c>
      <c r="C37" s="150"/>
      <c r="E37" s="150"/>
    </row>
  </sheetData>
  <mergeCells count="7">
    <mergeCell ref="L4:M4"/>
    <mergeCell ref="A4:A5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64336-BCE1-AA4B-9458-62FD79AA6B7C}">
  <dimension ref="A1:K27"/>
  <sheetViews>
    <sheetView showGridLines="0" zoomScaleNormal="100" workbookViewId="0">
      <selection activeCell="E28" sqref="E28"/>
    </sheetView>
  </sheetViews>
  <sheetFormatPr defaultColWidth="11" defaultRowHeight="15.75"/>
  <cols>
    <col min="1" max="1" width="28.125" customWidth="1"/>
    <col min="2" max="11" width="10.375" customWidth="1"/>
  </cols>
  <sheetData>
    <row r="1" spans="1:11" ht="21">
      <c r="A1" s="145" t="s">
        <v>149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4" spans="1:11" s="110" customFormat="1">
      <c r="A4" s="170" t="s">
        <v>55</v>
      </c>
      <c r="B4" s="172" t="s">
        <v>24</v>
      </c>
      <c r="C4" s="173"/>
      <c r="D4" s="172" t="s">
        <v>25</v>
      </c>
      <c r="E4" s="173"/>
      <c r="F4" s="172" t="s">
        <v>26</v>
      </c>
      <c r="G4" s="173"/>
      <c r="H4" s="172" t="s">
        <v>27</v>
      </c>
      <c r="I4" s="173"/>
      <c r="J4" s="168" t="s">
        <v>28</v>
      </c>
      <c r="K4" s="169"/>
    </row>
    <row r="5" spans="1:11" s="110" customFormat="1">
      <c r="A5" s="171"/>
      <c r="B5" s="123">
        <v>2017</v>
      </c>
      <c r="C5" s="124">
        <v>2018</v>
      </c>
      <c r="D5" s="123">
        <v>2017</v>
      </c>
      <c r="E5" s="124">
        <v>2018</v>
      </c>
      <c r="F5" s="123">
        <v>2017</v>
      </c>
      <c r="G5" s="124">
        <v>2018</v>
      </c>
      <c r="H5" s="123">
        <v>2017</v>
      </c>
      <c r="I5" s="124">
        <v>2018</v>
      </c>
      <c r="J5" s="123">
        <v>2017</v>
      </c>
      <c r="K5" s="124">
        <v>2018</v>
      </c>
    </row>
    <row r="6" spans="1:11" s="110" customFormat="1" ht="18">
      <c r="A6" s="10"/>
      <c r="B6" s="125" t="s">
        <v>93</v>
      </c>
      <c r="C6" s="126" t="s">
        <v>93</v>
      </c>
      <c r="D6" s="127" t="s">
        <v>29</v>
      </c>
      <c r="E6" s="127" t="s">
        <v>29</v>
      </c>
      <c r="F6" s="127" t="s">
        <v>29</v>
      </c>
      <c r="G6" s="127" t="s">
        <v>29</v>
      </c>
      <c r="H6" s="127" t="s">
        <v>3</v>
      </c>
      <c r="I6" s="127" t="s">
        <v>3</v>
      </c>
      <c r="J6" s="127" t="s">
        <v>3</v>
      </c>
      <c r="K6" s="128" t="s">
        <v>3</v>
      </c>
    </row>
    <row r="7" spans="1:11" s="110" customFormat="1" ht="9.9499999999999993" customHeight="1">
      <c r="A7" s="10"/>
      <c r="B7" s="128"/>
      <c r="C7" s="126"/>
      <c r="D7" s="127"/>
      <c r="E7" s="127"/>
      <c r="F7" s="127"/>
      <c r="G7" s="127"/>
      <c r="H7" s="127"/>
      <c r="I7" s="127"/>
      <c r="J7" s="127"/>
      <c r="K7" s="128"/>
    </row>
    <row r="8" spans="1:11" s="110" customFormat="1" ht="18.95" customHeight="1">
      <c r="A8" s="10" t="s">
        <v>94</v>
      </c>
      <c r="B8" s="116">
        <v>637</v>
      </c>
      <c r="C8" s="116">
        <v>651</v>
      </c>
      <c r="D8" s="116">
        <v>19705</v>
      </c>
      <c r="E8" s="116">
        <v>20279</v>
      </c>
      <c r="F8" s="116">
        <v>18458</v>
      </c>
      <c r="G8" s="116">
        <v>19860.178519306963</v>
      </c>
      <c r="H8" s="117">
        <v>2.94</v>
      </c>
      <c r="I8" s="117">
        <v>2.9769118108643826</v>
      </c>
      <c r="J8" s="116">
        <v>54365</v>
      </c>
      <c r="K8" s="116">
        <v>59122</v>
      </c>
    </row>
    <row r="9" spans="1:11" s="110" customFormat="1" ht="18.95" customHeight="1">
      <c r="A9" s="10" t="s">
        <v>95</v>
      </c>
      <c r="B9" s="116">
        <v>119</v>
      </c>
      <c r="C9" s="116">
        <v>105</v>
      </c>
      <c r="D9" s="116">
        <v>3819</v>
      </c>
      <c r="E9" s="116">
        <v>4157</v>
      </c>
      <c r="F9" s="116">
        <v>3659</v>
      </c>
      <c r="G9" s="116">
        <v>3913.284256856487</v>
      </c>
      <c r="H9" s="117">
        <v>2.846989933654827</v>
      </c>
      <c r="I9" s="117">
        <v>2.7779735093234947</v>
      </c>
      <c r="J9" s="116">
        <v>10415.902342896694</v>
      </c>
      <c r="K9" s="116">
        <v>10871</v>
      </c>
    </row>
    <row r="10" spans="1:11" s="110" customFormat="1" ht="18.95" customHeight="1">
      <c r="A10" s="10" t="s">
        <v>96</v>
      </c>
      <c r="B10" s="116">
        <v>82</v>
      </c>
      <c r="C10" s="116">
        <v>86</v>
      </c>
      <c r="D10" s="116">
        <v>3227</v>
      </c>
      <c r="E10" s="116">
        <v>3552</v>
      </c>
      <c r="F10" s="116">
        <v>2904</v>
      </c>
      <c r="G10" s="116">
        <v>3105.7577100844674</v>
      </c>
      <c r="H10" s="117">
        <v>2.9253826846941138</v>
      </c>
      <c r="I10" s="117">
        <v>2.9841349084980417</v>
      </c>
      <c r="J10" s="116">
        <v>8494.1481336321594</v>
      </c>
      <c r="K10" s="116">
        <v>9268</v>
      </c>
    </row>
    <row r="11" spans="1:11" s="110" customFormat="1" ht="18.95" customHeight="1">
      <c r="A11" s="10" t="s">
        <v>97</v>
      </c>
      <c r="B11" s="116">
        <v>198</v>
      </c>
      <c r="C11" s="116">
        <v>190</v>
      </c>
      <c r="D11" s="116">
        <v>4860</v>
      </c>
      <c r="E11" s="116">
        <v>5360</v>
      </c>
      <c r="F11" s="116">
        <v>4129</v>
      </c>
      <c r="G11" s="116">
        <v>4416.8309247801371</v>
      </c>
      <c r="H11" s="117">
        <v>2.9207381672741377</v>
      </c>
      <c r="I11" s="117">
        <v>3.2260687000848449</v>
      </c>
      <c r="J11" s="116">
        <v>12060.712719319676</v>
      </c>
      <c r="K11" s="116">
        <v>14249</v>
      </c>
    </row>
    <row r="12" spans="1:11" s="110" customFormat="1" ht="18.95" customHeight="1">
      <c r="A12" s="10" t="s">
        <v>98</v>
      </c>
      <c r="B12" s="102" t="s">
        <v>10</v>
      </c>
      <c r="C12" s="102">
        <v>119</v>
      </c>
      <c r="D12" s="102" t="s">
        <v>10</v>
      </c>
      <c r="E12" s="102">
        <v>1798</v>
      </c>
      <c r="F12" s="102" t="s">
        <v>10</v>
      </c>
      <c r="G12" s="102">
        <v>1384</v>
      </c>
      <c r="H12" s="102" t="s">
        <v>10</v>
      </c>
      <c r="I12" s="122">
        <v>3.2789017341040463</v>
      </c>
      <c r="J12" s="102" t="s">
        <v>10</v>
      </c>
      <c r="K12" s="102">
        <v>4538</v>
      </c>
    </row>
    <row r="13" spans="1:11" s="110" customFormat="1" ht="18.95" customHeight="1">
      <c r="A13" s="12" t="s">
        <v>99</v>
      </c>
      <c r="B13" s="102" t="s">
        <v>10</v>
      </c>
      <c r="C13" s="116">
        <v>14</v>
      </c>
      <c r="D13" s="102" t="s">
        <v>10</v>
      </c>
      <c r="E13" s="116">
        <v>826</v>
      </c>
      <c r="F13" s="102" t="s">
        <v>10</v>
      </c>
      <c r="G13" s="116">
        <v>603</v>
      </c>
      <c r="H13" s="102" t="s">
        <v>10</v>
      </c>
      <c r="I13" s="117">
        <v>3.4577114427860698</v>
      </c>
      <c r="J13" s="102" t="s">
        <v>10</v>
      </c>
      <c r="K13" s="116">
        <v>2085</v>
      </c>
    </row>
    <row r="14" spans="1:11" s="121" customFormat="1" ht="18.95" customHeight="1">
      <c r="A14" s="57" t="s">
        <v>114</v>
      </c>
      <c r="B14" s="119">
        <v>108</v>
      </c>
      <c r="C14" s="119">
        <f>C12+C13</f>
        <v>133</v>
      </c>
      <c r="D14" s="119">
        <v>2384</v>
      </c>
      <c r="E14" s="119">
        <f>E12+E13</f>
        <v>2624</v>
      </c>
      <c r="F14" s="119">
        <v>1858</v>
      </c>
      <c r="G14" s="119">
        <f>G12+G13</f>
        <v>1987</v>
      </c>
      <c r="H14" s="120">
        <v>3.2330240373798675</v>
      </c>
      <c r="I14" s="151">
        <f>K14/G14</f>
        <v>3.3331655762455963</v>
      </c>
      <c r="J14" s="119">
        <v>6006.3044244596804</v>
      </c>
      <c r="K14" s="119">
        <f>K12+K13</f>
        <v>6623</v>
      </c>
    </row>
    <row r="15" spans="1:11" s="110" customFormat="1" ht="11.1" customHeight="1">
      <c r="A15" s="10"/>
      <c r="B15" s="116"/>
      <c r="C15" s="116"/>
      <c r="D15" s="116"/>
      <c r="E15" s="116"/>
      <c r="F15" s="116"/>
      <c r="G15" s="116"/>
      <c r="H15" s="117"/>
      <c r="I15" s="117"/>
      <c r="J15" s="116"/>
      <c r="K15" s="116"/>
    </row>
    <row r="16" spans="1:11" s="110" customFormat="1" ht="18.75">
      <c r="A16" s="13" t="s">
        <v>100</v>
      </c>
      <c r="B16" s="129">
        <v>1144</v>
      </c>
      <c r="C16" s="129">
        <f>SUM(C8:C13)</f>
        <v>1165</v>
      </c>
      <c r="D16" s="129">
        <v>33996</v>
      </c>
      <c r="E16" s="129">
        <v>35972</v>
      </c>
      <c r="F16" s="129">
        <v>31008</v>
      </c>
      <c r="G16" s="129">
        <v>33283.193099709082</v>
      </c>
      <c r="H16" s="130">
        <v>2.9354604606062678</v>
      </c>
      <c r="I16" s="130">
        <v>3.0085154299956645</v>
      </c>
      <c r="J16" s="129">
        <v>91342.057872138568</v>
      </c>
      <c r="K16" s="129">
        <v>100133</v>
      </c>
    </row>
    <row r="17" spans="1:11">
      <c r="A17" s="26"/>
      <c r="B17" s="26"/>
      <c r="C17" s="26"/>
      <c r="D17" s="26"/>
      <c r="E17" s="26"/>
      <c r="F17" s="27"/>
      <c r="G17" s="27"/>
      <c r="H17" s="26"/>
      <c r="I17" s="26"/>
      <c r="J17" s="28"/>
      <c r="K17" s="26"/>
    </row>
    <row r="18" spans="1:11">
      <c r="A18" s="147" t="s">
        <v>126</v>
      </c>
      <c r="B18" s="26"/>
      <c r="C18" s="26"/>
      <c r="D18" s="26"/>
      <c r="E18" s="26"/>
      <c r="F18" s="26"/>
      <c r="G18" s="26"/>
      <c r="H18" s="26"/>
      <c r="I18" s="26" t="s">
        <v>13</v>
      </c>
      <c r="J18" s="26"/>
      <c r="K18" s="26"/>
    </row>
    <row r="19" spans="1:11">
      <c r="A19" s="147" t="s">
        <v>127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>
      <c r="A20" s="147" t="s">
        <v>128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>
      <c r="A21" s="147" t="s">
        <v>129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>
      <c r="A22" s="147" t="s">
        <v>130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>
      <c r="A23" s="147" t="s">
        <v>131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>
      <c r="A24" s="147" t="s">
        <v>132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>
      <c r="A25" s="147" t="s">
        <v>133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>
      <c r="A26" s="147" t="s">
        <v>134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>
      <c r="A27" s="149" t="s">
        <v>125</v>
      </c>
    </row>
  </sheetData>
  <mergeCells count="6">
    <mergeCell ref="J4:K4"/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91F78-006D-6744-A6A1-CD28382E4E7B}">
  <dimension ref="A1:S38"/>
  <sheetViews>
    <sheetView showGridLines="0" zoomScaleNormal="100" workbookViewId="0"/>
  </sheetViews>
  <sheetFormatPr defaultColWidth="10.875" defaultRowHeight="15.75"/>
  <cols>
    <col min="1" max="1" width="17.625" style="118" customWidth="1"/>
    <col min="2" max="4" width="11.125" style="118" bestFit="1" customWidth="1"/>
    <col min="5" max="6" width="11" style="118" bestFit="1" customWidth="1"/>
    <col min="7" max="7" width="11.125" style="118" bestFit="1" customWidth="1"/>
    <col min="8" max="12" width="11" style="118" bestFit="1" customWidth="1"/>
    <col min="13" max="13" width="11.125" style="118" bestFit="1" customWidth="1"/>
    <col min="14" max="19" width="11" style="118" bestFit="1" customWidth="1"/>
    <col min="20" max="16384" width="10.875" style="118"/>
  </cols>
  <sheetData>
    <row r="1" spans="1:19" ht="21.75">
      <c r="A1" s="143" t="s">
        <v>150</v>
      </c>
    </row>
    <row r="2" spans="1:19">
      <c r="A2" s="21"/>
    </row>
    <row r="3" spans="1:19">
      <c r="A3" s="21"/>
    </row>
    <row r="4" spans="1:19" ht="18.75">
      <c r="A4" s="177" t="s">
        <v>56</v>
      </c>
      <c r="B4" s="174" t="s">
        <v>101</v>
      </c>
      <c r="C4" s="175"/>
      <c r="D4" s="175"/>
      <c r="E4" s="175" t="s">
        <v>102</v>
      </c>
      <c r="F4" s="175"/>
      <c r="G4" s="176"/>
      <c r="H4" s="174" t="s">
        <v>103</v>
      </c>
      <c r="I4" s="175"/>
      <c r="J4" s="175"/>
      <c r="K4" s="174" t="s">
        <v>104</v>
      </c>
      <c r="L4" s="175"/>
      <c r="M4" s="176"/>
      <c r="N4" s="174" t="s">
        <v>105</v>
      </c>
      <c r="O4" s="175"/>
      <c r="P4" s="176"/>
      <c r="Q4" s="174" t="s">
        <v>106</v>
      </c>
      <c r="R4" s="175"/>
      <c r="S4" s="176"/>
    </row>
    <row r="5" spans="1:19" ht="31.5">
      <c r="A5" s="178"/>
      <c r="B5" s="75" t="s">
        <v>62</v>
      </c>
      <c r="C5" s="20" t="s">
        <v>26</v>
      </c>
      <c r="D5" s="20" t="s">
        <v>28</v>
      </c>
      <c r="E5" s="20" t="s">
        <v>62</v>
      </c>
      <c r="F5" s="20" t="s">
        <v>26</v>
      </c>
      <c r="G5" s="20" t="s">
        <v>28</v>
      </c>
      <c r="H5" s="75" t="s">
        <v>62</v>
      </c>
      <c r="I5" s="20" t="s">
        <v>26</v>
      </c>
      <c r="J5" s="20" t="s">
        <v>28</v>
      </c>
      <c r="K5" s="75" t="s">
        <v>62</v>
      </c>
      <c r="L5" s="20" t="s">
        <v>26</v>
      </c>
      <c r="M5" s="20" t="s">
        <v>28</v>
      </c>
      <c r="N5" s="75" t="s">
        <v>62</v>
      </c>
      <c r="O5" s="20" t="s">
        <v>26</v>
      </c>
      <c r="P5" s="20" t="s">
        <v>28</v>
      </c>
      <c r="Q5" s="75" t="s">
        <v>62</v>
      </c>
      <c r="R5" s="20" t="s">
        <v>26</v>
      </c>
      <c r="S5" s="20" t="s">
        <v>28</v>
      </c>
    </row>
    <row r="6" spans="1:19" ht="18" customHeight="1">
      <c r="A6" s="131"/>
      <c r="B6" s="5" t="s">
        <v>29</v>
      </c>
      <c r="C6" s="5" t="s">
        <v>29</v>
      </c>
      <c r="D6" s="5" t="s">
        <v>3</v>
      </c>
      <c r="E6" s="5" t="s">
        <v>29</v>
      </c>
      <c r="F6" s="5" t="s">
        <v>29</v>
      </c>
      <c r="G6" s="5" t="s">
        <v>3</v>
      </c>
      <c r="H6" s="5" t="s">
        <v>29</v>
      </c>
      <c r="I6" s="5" t="s">
        <v>29</v>
      </c>
      <c r="J6" s="5" t="s">
        <v>3</v>
      </c>
      <c r="K6" s="5" t="s">
        <v>29</v>
      </c>
      <c r="L6" s="5" t="s">
        <v>29</v>
      </c>
      <c r="M6" s="5" t="s">
        <v>3</v>
      </c>
      <c r="N6" s="5" t="s">
        <v>29</v>
      </c>
      <c r="O6" s="5" t="s">
        <v>29</v>
      </c>
      <c r="P6" s="5" t="s">
        <v>3</v>
      </c>
      <c r="Q6" s="5" t="s">
        <v>29</v>
      </c>
      <c r="R6" s="5" t="s">
        <v>29</v>
      </c>
      <c r="S6" s="5" t="s">
        <v>3</v>
      </c>
    </row>
    <row r="7" spans="1:19" ht="12.95" customHeight="1">
      <c r="A7" s="13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33" t="s">
        <v>90</v>
      </c>
      <c r="B8" s="68">
        <v>9.4898449801058025</v>
      </c>
      <c r="C8" s="68">
        <v>9</v>
      </c>
      <c r="D8" s="68">
        <v>20.245334780165244</v>
      </c>
      <c r="E8" s="68">
        <v>5.0322711946080183</v>
      </c>
      <c r="F8" s="68">
        <v>5.0664878810825451</v>
      </c>
      <c r="G8" s="68">
        <v>5.8123477905855445</v>
      </c>
      <c r="H8" s="68">
        <v>92.344821656833659</v>
      </c>
      <c r="I8" s="68">
        <v>83.621256935899908</v>
      </c>
      <c r="J8" s="68">
        <v>299.02785237451371</v>
      </c>
      <c r="K8" s="68">
        <v>15.519869467473402</v>
      </c>
      <c r="L8" s="68">
        <v>8.1605168227109317</v>
      </c>
      <c r="M8" s="68">
        <v>25.108406351438227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</row>
    <row r="9" spans="1:19" ht="18" customHeight="1">
      <c r="A9" s="66" t="s">
        <v>73</v>
      </c>
      <c r="B9" s="68">
        <v>16.206332664073955</v>
      </c>
      <c r="C9" s="68">
        <v>15.128260458023279</v>
      </c>
      <c r="D9" s="68">
        <v>28.353417433851924</v>
      </c>
      <c r="E9" s="68">
        <v>3.9009854221767588</v>
      </c>
      <c r="F9" s="68">
        <v>3.9275099853353059</v>
      </c>
      <c r="G9" s="68">
        <v>4.1222324755925852</v>
      </c>
      <c r="H9" s="68">
        <v>20.284947181164217</v>
      </c>
      <c r="I9" s="68">
        <v>13.213288926673419</v>
      </c>
      <c r="J9" s="68">
        <v>25.852552078488216</v>
      </c>
      <c r="K9" s="68">
        <v>184.83894402886071</v>
      </c>
      <c r="L9" s="68">
        <v>127.93948833030186</v>
      </c>
      <c r="M9" s="68">
        <v>327.26323186285089</v>
      </c>
      <c r="N9" s="68">
        <v>138.27047952974036</v>
      </c>
      <c r="O9" s="68">
        <v>116.54784631508633</v>
      </c>
      <c r="P9" s="68">
        <v>324.85998503254399</v>
      </c>
      <c r="Q9" s="68">
        <v>0</v>
      </c>
      <c r="R9" s="68">
        <v>0</v>
      </c>
      <c r="S9" s="68">
        <v>0</v>
      </c>
    </row>
    <row r="10" spans="1:19" ht="18" customHeight="1">
      <c r="A10" s="66" t="s">
        <v>74</v>
      </c>
      <c r="B10" s="68">
        <v>125.02028055142765</v>
      </c>
      <c r="C10" s="68">
        <v>121</v>
      </c>
      <c r="D10" s="68">
        <v>189.02278289234616</v>
      </c>
      <c r="E10" s="68">
        <v>85.821679287888685</v>
      </c>
      <c r="F10" s="68">
        <v>86.405219677376735</v>
      </c>
      <c r="G10" s="68">
        <v>206.11162377962927</v>
      </c>
      <c r="H10" s="68">
        <v>54.093192483104573</v>
      </c>
      <c r="I10" s="68">
        <v>49.549833475025324</v>
      </c>
      <c r="J10" s="68">
        <v>129.26276039244109</v>
      </c>
      <c r="K10" s="68">
        <v>616.12981342953572</v>
      </c>
      <c r="L10" s="68">
        <v>544.42335459702917</v>
      </c>
      <c r="M10" s="68">
        <v>1280.5952551155035</v>
      </c>
      <c r="N10" s="68">
        <v>411.72800689570795</v>
      </c>
      <c r="O10" s="68">
        <v>337.37955186530576</v>
      </c>
      <c r="P10" s="68">
        <v>885.8790548365721</v>
      </c>
      <c r="Q10" s="68">
        <v>84.056987845357526</v>
      </c>
      <c r="R10" s="68">
        <v>15.353420484937548</v>
      </c>
      <c r="S10" s="68">
        <v>53.831824615968273</v>
      </c>
    </row>
    <row r="11" spans="1:19" ht="18" customHeight="1">
      <c r="A11" s="66" t="s">
        <v>75</v>
      </c>
      <c r="B11" s="68">
        <v>1785.1247647192895</v>
      </c>
      <c r="C11" s="68">
        <v>1724.3680417143075</v>
      </c>
      <c r="D11" s="68">
        <v>4371.4023095728371</v>
      </c>
      <c r="E11" s="68">
        <v>156.03941688707033</v>
      </c>
      <c r="F11" s="68">
        <v>86.405219677376735</v>
      </c>
      <c r="G11" s="68">
        <v>247.33394853555512</v>
      </c>
      <c r="H11" s="68">
        <v>20.284947181164217</v>
      </c>
      <c r="I11" s="68">
        <v>13.213288926673419</v>
      </c>
      <c r="J11" s="68">
        <v>76.695904499515052</v>
      </c>
      <c r="K11" s="68">
        <v>246.45192537181427</v>
      </c>
      <c r="L11" s="68">
        <v>190.54817410896021</v>
      </c>
      <c r="M11" s="68">
        <v>910.64551474880238</v>
      </c>
      <c r="N11" s="68">
        <v>63.232603130667471</v>
      </c>
      <c r="O11" s="68">
        <v>47.990289659153198</v>
      </c>
      <c r="P11" s="68">
        <v>141.24347175327998</v>
      </c>
      <c r="Q11" s="68">
        <v>134.49118055257205</v>
      </c>
      <c r="R11" s="68">
        <v>122.82736387950038</v>
      </c>
      <c r="S11" s="68">
        <v>301.45821784942228</v>
      </c>
    </row>
    <row r="12" spans="1:19" ht="18" customHeight="1">
      <c r="A12" s="66" t="s">
        <v>76</v>
      </c>
      <c r="B12" s="68">
        <v>95.963576287548563</v>
      </c>
      <c r="C12" s="68">
        <v>70.587126967462822</v>
      </c>
      <c r="D12" s="68">
        <v>268.52316631360219</v>
      </c>
      <c r="E12" s="68">
        <v>18.360756383603082</v>
      </c>
      <c r="F12" s="68">
        <v>6.8959377422916708</v>
      </c>
      <c r="G12" s="68">
        <v>22.377831672260118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1.4009492370427066</v>
      </c>
      <c r="R12" s="68">
        <v>1.2794511952974461</v>
      </c>
      <c r="S12" s="68">
        <v>6.7289780769960341</v>
      </c>
    </row>
    <row r="13" spans="1:19" ht="18" customHeight="1">
      <c r="A13" s="66" t="s">
        <v>88</v>
      </c>
      <c r="B13" s="68">
        <v>46.303807611639876</v>
      </c>
      <c r="C13" s="68">
        <v>45.384781374069838</v>
      </c>
      <c r="D13" s="68">
        <v>94.511391446173079</v>
      </c>
      <c r="E13" s="68">
        <v>39.009854221767583</v>
      </c>
      <c r="F13" s="68">
        <v>19.637549926676527</v>
      </c>
      <c r="G13" s="68">
        <v>65.955719609481363</v>
      </c>
      <c r="H13" s="68">
        <v>27.046596241552287</v>
      </c>
      <c r="I13" s="68">
        <v>19.819933390010128</v>
      </c>
      <c r="J13" s="68">
        <v>51.705104156976432</v>
      </c>
      <c r="K13" s="68">
        <v>40.04843787291982</v>
      </c>
      <c r="L13" s="68">
        <v>33.141771711094158</v>
      </c>
      <c r="M13" s="68">
        <v>103.07013199158808</v>
      </c>
      <c r="N13" s="68">
        <v>4.1829731871374207</v>
      </c>
      <c r="O13" s="68">
        <v>3.5258177870841898</v>
      </c>
      <c r="P13" s="68">
        <v>7.6271474746771197</v>
      </c>
      <c r="Q13" s="68">
        <v>16.811397569071506</v>
      </c>
      <c r="R13" s="68">
        <v>15.353420484937548</v>
      </c>
      <c r="S13" s="68">
        <v>53.831824615968273</v>
      </c>
    </row>
    <row r="14" spans="1:19" ht="18" customHeight="1">
      <c r="A14" s="66" t="s">
        <v>77</v>
      </c>
      <c r="B14" s="68">
        <v>3.1640942918588517</v>
      </c>
      <c r="C14" s="68">
        <v>0.31326189785498526</v>
      </c>
      <c r="D14" s="68">
        <v>0.88067439382437962</v>
      </c>
      <c r="E14" s="68">
        <v>0</v>
      </c>
      <c r="F14" s="68">
        <v>0</v>
      </c>
      <c r="G14" s="68">
        <v>0</v>
      </c>
      <c r="H14" s="68">
        <v>76.539466978176534</v>
      </c>
      <c r="I14" s="68">
        <v>74.12420551985339</v>
      </c>
      <c r="J14" s="68">
        <v>151.72862814864732</v>
      </c>
      <c r="K14" s="68">
        <v>126.30202158594477</v>
      </c>
      <c r="L14" s="68">
        <v>93.35616523973799</v>
      </c>
      <c r="M14" s="68">
        <v>314.53866825457652</v>
      </c>
      <c r="N14" s="68">
        <v>61.496674195074924</v>
      </c>
      <c r="O14" s="68">
        <v>36.28477654917257</v>
      </c>
      <c r="P14" s="68">
        <v>202.23042544774171</v>
      </c>
      <c r="Q14" s="68">
        <v>0</v>
      </c>
      <c r="R14" s="68">
        <v>0</v>
      </c>
      <c r="S14" s="68">
        <v>0</v>
      </c>
    </row>
    <row r="15" spans="1:19" ht="18" customHeight="1">
      <c r="A15" s="66" t="s">
        <v>78</v>
      </c>
      <c r="B15" s="68">
        <v>8.6293465954029891</v>
      </c>
      <c r="C15" s="68">
        <v>5.0427534860077596</v>
      </c>
      <c r="D15" s="68">
        <v>9.4511391446173079</v>
      </c>
      <c r="E15" s="68">
        <v>2.1176780235236934</v>
      </c>
      <c r="F15" s="68">
        <v>2.1320770736111654</v>
      </c>
      <c r="G15" s="68">
        <v>8.9687989084014479</v>
      </c>
      <c r="H15" s="68">
        <v>142.50980031006048</v>
      </c>
      <c r="I15" s="68">
        <v>138.58222952539884</v>
      </c>
      <c r="J15" s="68">
        <v>401.5557992612014</v>
      </c>
      <c r="K15" s="68">
        <v>212.36337279717969</v>
      </c>
      <c r="L15" s="68">
        <v>141.02241707995213</v>
      </c>
      <c r="M15" s="68">
        <v>515.22302729751402</v>
      </c>
      <c r="N15" s="68">
        <v>249.70753911732979</v>
      </c>
      <c r="O15" s="68">
        <v>195.74441827584678</v>
      </c>
      <c r="P15" s="68">
        <v>747.31920904660444</v>
      </c>
      <c r="Q15" s="68">
        <v>84.056987845357526</v>
      </c>
      <c r="R15" s="68">
        <v>15.353420484937548</v>
      </c>
      <c r="S15" s="68">
        <v>53.831824615968273</v>
      </c>
    </row>
    <row r="16" spans="1:19" ht="18" customHeight="1">
      <c r="A16" s="66" t="s">
        <v>89</v>
      </c>
      <c r="B16" s="68">
        <v>57.879759514549846</v>
      </c>
      <c r="C16" s="68">
        <v>55.470288346085354</v>
      </c>
      <c r="D16" s="68">
        <v>200.83670682311779</v>
      </c>
      <c r="E16" s="68">
        <v>7.8019708443535176</v>
      </c>
      <c r="F16" s="68">
        <v>7.8550199706706119</v>
      </c>
      <c r="G16" s="68">
        <v>24.733394853555513</v>
      </c>
      <c r="H16" s="68">
        <v>3.3808245301940358</v>
      </c>
      <c r="I16" s="68">
        <v>3.3033222316683548</v>
      </c>
      <c r="J16" s="68">
        <v>4.3087586797480357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</row>
    <row r="17" spans="1:19" ht="18" customHeight="1">
      <c r="A17" s="66" t="s">
        <v>79</v>
      </c>
      <c r="B17" s="68">
        <v>196.79118234946944</v>
      </c>
      <c r="C17" s="68">
        <v>189.10325572529098</v>
      </c>
      <c r="D17" s="68">
        <v>732.46328370784136</v>
      </c>
      <c r="E17" s="68">
        <v>15.603941688707035</v>
      </c>
      <c r="F17" s="68">
        <v>15.710039941341224</v>
      </c>
      <c r="G17" s="68">
        <v>70.07795208507396</v>
      </c>
      <c r="H17" s="68">
        <v>0</v>
      </c>
      <c r="I17" s="68">
        <v>0</v>
      </c>
      <c r="J17" s="68">
        <v>0</v>
      </c>
      <c r="K17" s="68">
        <v>12.322596268590715</v>
      </c>
      <c r="L17" s="68">
        <v>10.888467091940585</v>
      </c>
      <c r="M17" s="68">
        <v>73.989948073340202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</row>
    <row r="18" spans="1:19" ht="18" customHeight="1">
      <c r="A18" s="66" t="s">
        <v>80</v>
      </c>
      <c r="B18" s="68">
        <v>2778.2284566983926</v>
      </c>
      <c r="C18" s="68">
        <v>2576.8470313499652</v>
      </c>
      <c r="D18" s="68">
        <v>7797.1897943092799</v>
      </c>
      <c r="E18" s="68">
        <v>1326.335043540098</v>
      </c>
      <c r="F18" s="68">
        <v>1256.8031953072978</v>
      </c>
      <c r="G18" s="68">
        <v>3380.2306299859201</v>
      </c>
      <c r="H18" s="68">
        <v>277.22761147591098</v>
      </c>
      <c r="I18" s="68">
        <v>237.83920068012154</v>
      </c>
      <c r="J18" s="68">
        <v>732.48897555716621</v>
      </c>
      <c r="K18" s="68">
        <v>569.92007742232056</v>
      </c>
      <c r="L18" s="68">
        <v>538.97912105105888</v>
      </c>
      <c r="M18" s="68">
        <v>1792.833357161705</v>
      </c>
      <c r="N18" s="68">
        <v>100.85611448051651</v>
      </c>
      <c r="O18" s="68">
        <v>98.722881584543714</v>
      </c>
      <c r="P18" s="68">
        <v>338.984332207872</v>
      </c>
      <c r="Q18" s="68">
        <v>25.217096353607257</v>
      </c>
      <c r="R18" s="68">
        <v>23.03013072740632</v>
      </c>
      <c r="S18" s="68">
        <v>179.78483626118003</v>
      </c>
    </row>
    <row r="19" spans="1:19" ht="18" customHeight="1">
      <c r="A19" s="66" t="s">
        <v>81</v>
      </c>
      <c r="B19" s="68">
        <v>14175.910700303546</v>
      </c>
      <c r="C19" s="68">
        <v>14119.709760821726</v>
      </c>
      <c r="D19" s="68">
        <v>42510.609548444256</v>
      </c>
      <c r="E19" s="68">
        <v>2360.0961804169388</v>
      </c>
      <c r="F19" s="68">
        <v>2320.0733322285255</v>
      </c>
      <c r="G19" s="68">
        <v>6533.7384738142482</v>
      </c>
      <c r="H19" s="68">
        <v>2062.3029634183617</v>
      </c>
      <c r="I19" s="68">
        <v>1817.5539583085622</v>
      </c>
      <c r="J19" s="68">
        <v>4804.2659279190602</v>
      </c>
      <c r="K19" s="68">
        <v>1586.5342695810543</v>
      </c>
      <c r="L19" s="68">
        <v>1222.4482004121694</v>
      </c>
      <c r="M19" s="68">
        <v>3752.9693699861664</v>
      </c>
      <c r="N19" s="68">
        <v>300.94163191767024</v>
      </c>
      <c r="O19" s="68">
        <v>192.78384931648398</v>
      </c>
      <c r="P19" s="68">
        <v>536.72519266246388</v>
      </c>
      <c r="Q19" s="68">
        <v>130.28833116030418</v>
      </c>
      <c r="R19" s="68">
        <v>90.431646656282155</v>
      </c>
      <c r="S19" s="68">
        <v>641.49582028724762</v>
      </c>
    </row>
    <row r="20" spans="1:19" ht="18" customHeight="1">
      <c r="A20" s="66" t="s">
        <v>82</v>
      </c>
      <c r="B20" s="68">
        <v>277.82284566983924</v>
      </c>
      <c r="C20" s="68">
        <v>252.13767430038797</v>
      </c>
      <c r="D20" s="68">
        <v>945.11391446173081</v>
      </c>
      <c r="E20" s="68">
        <v>3.9009854221767588</v>
      </c>
      <c r="F20" s="68">
        <v>3.9275099853353059</v>
      </c>
      <c r="G20" s="68">
        <v>12.366697426777757</v>
      </c>
      <c r="H20" s="68">
        <v>23.665771711358254</v>
      </c>
      <c r="I20" s="68">
        <v>19.819933390010128</v>
      </c>
      <c r="J20" s="68">
        <v>43.087586797480363</v>
      </c>
      <c r="K20" s="68">
        <v>98.580770148725719</v>
      </c>
      <c r="L20" s="68">
        <v>81.66350318955439</v>
      </c>
      <c r="M20" s="68">
        <v>306.71679243633105</v>
      </c>
      <c r="N20" s="68">
        <v>37.379504621267138</v>
      </c>
      <c r="O20" s="68">
        <v>30.992910618027011</v>
      </c>
      <c r="P20" s="68">
        <v>135.19926811523624</v>
      </c>
      <c r="Q20" s="68">
        <v>58.839891491750265</v>
      </c>
      <c r="R20" s="68">
        <v>53.736971697281419</v>
      </c>
      <c r="S20" s="68">
        <v>53.831824615968273</v>
      </c>
    </row>
    <row r="21" spans="1:19" ht="18" customHeight="1">
      <c r="A21" s="66" t="s">
        <v>83</v>
      </c>
      <c r="B21" s="68">
        <v>34.727855708729905</v>
      </c>
      <c r="C21" s="68">
        <v>25.213767430038796</v>
      </c>
      <c r="D21" s="68">
        <v>89.73856617814134</v>
      </c>
      <c r="E21" s="68">
        <v>3.9752913924983813</v>
      </c>
      <c r="F21" s="68">
        <v>2.805364219132219</v>
      </c>
      <c r="G21" s="68">
        <v>14.722260608073151</v>
      </c>
      <c r="H21" s="68">
        <v>0</v>
      </c>
      <c r="I21" s="68">
        <v>0</v>
      </c>
      <c r="J21" s="68">
        <v>0</v>
      </c>
      <c r="K21" s="68">
        <v>24.64519253718143</v>
      </c>
      <c r="L21" s="68">
        <v>19.054817410896021</v>
      </c>
      <c r="M21" s="68">
        <v>128.05952551155036</v>
      </c>
      <c r="N21" s="68">
        <v>5.1892097611749621</v>
      </c>
      <c r="O21" s="68">
        <v>4.3739721146485344</v>
      </c>
      <c r="P21" s="68">
        <v>20.692168611855518</v>
      </c>
      <c r="Q21" s="68">
        <v>0</v>
      </c>
      <c r="R21" s="68">
        <v>0</v>
      </c>
      <c r="S21" s="68">
        <v>0</v>
      </c>
    </row>
    <row r="22" spans="1:19" ht="18" customHeight="1">
      <c r="A22" s="66" t="s">
        <v>84</v>
      </c>
      <c r="B22" s="68">
        <v>259.30132262518327</v>
      </c>
      <c r="C22" s="68">
        <v>252.13767430038797</v>
      </c>
      <c r="D22" s="68">
        <v>744.27720763861305</v>
      </c>
      <c r="E22" s="68">
        <v>2.3162100944174502</v>
      </c>
      <c r="F22" s="68">
        <v>2.3319590537928376</v>
      </c>
      <c r="G22" s="68">
        <v>4.8951510647661953</v>
      </c>
      <c r="H22" s="68">
        <v>378.65234738173206</v>
      </c>
      <c r="I22" s="68">
        <v>330.33222316683549</v>
      </c>
      <c r="J22" s="68">
        <v>1357.2589841206313</v>
      </c>
      <c r="K22" s="68">
        <v>502.14579794507159</v>
      </c>
      <c r="L22" s="68">
        <v>394.70693208284621</v>
      </c>
      <c r="M22" s="68">
        <v>1280.5952551155035</v>
      </c>
      <c r="N22" s="68">
        <v>203.33894048491234</v>
      </c>
      <c r="O22" s="68">
        <v>157.68238030864623</v>
      </c>
      <c r="P22" s="68">
        <v>586.16040777611192</v>
      </c>
      <c r="Q22" s="68">
        <v>252.17096353607258</v>
      </c>
      <c r="R22" s="68">
        <v>230.30130727406322</v>
      </c>
      <c r="S22" s="68">
        <v>565.23415846766682</v>
      </c>
    </row>
    <row r="23" spans="1:19" ht="18" customHeight="1">
      <c r="A23" s="66" t="s">
        <v>85</v>
      </c>
      <c r="B23" s="68">
        <v>46.303807611639876</v>
      </c>
      <c r="C23" s="68">
        <v>45.384781374069838</v>
      </c>
      <c r="D23" s="68">
        <v>153.58101110003125</v>
      </c>
      <c r="E23" s="68">
        <v>12.172650515302047</v>
      </c>
      <c r="F23" s="68">
        <v>12.255417868280229</v>
      </c>
      <c r="G23" s="68">
        <v>28.173641066153582</v>
      </c>
      <c r="H23" s="68">
        <v>135.23298120776144</v>
      </c>
      <c r="I23" s="68">
        <v>118.91960034006077</v>
      </c>
      <c r="J23" s="68">
        <v>387.78828117732326</v>
      </c>
      <c r="K23" s="68">
        <v>138.62920802164552</v>
      </c>
      <c r="L23" s="68">
        <v>117.05102123836129</v>
      </c>
      <c r="M23" s="68">
        <v>469.55159354235127</v>
      </c>
      <c r="N23" s="68">
        <v>28.002683918400166</v>
      </c>
      <c r="O23" s="68">
        <v>13.319754256338761</v>
      </c>
      <c r="P23" s="68">
        <v>59.322258136377592</v>
      </c>
      <c r="Q23" s="68">
        <v>33.622795138143012</v>
      </c>
      <c r="R23" s="68">
        <v>30.706840969875095</v>
      </c>
      <c r="S23" s="68">
        <v>161.4954738479048</v>
      </c>
    </row>
    <row r="24" spans="1:19" ht="18" customHeight="1">
      <c r="A24" s="66" t="s">
        <v>86</v>
      </c>
      <c r="B24" s="68">
        <v>22.133643718203505</v>
      </c>
      <c r="C24" s="68">
        <v>20.171013944031039</v>
      </c>
      <c r="D24" s="68">
        <v>71.053097020884252</v>
      </c>
      <c r="E24" s="68">
        <v>18.174000607501792</v>
      </c>
      <c r="F24" s="68">
        <v>0</v>
      </c>
      <c r="G24" s="68">
        <v>0</v>
      </c>
      <c r="H24" s="68">
        <v>20.284947181164217</v>
      </c>
      <c r="I24" s="68">
        <v>13.213288926673419</v>
      </c>
      <c r="J24" s="68">
        <v>34.470069437984286</v>
      </c>
      <c r="K24" s="68">
        <v>308.06490671476786</v>
      </c>
      <c r="L24" s="68">
        <v>258.60109343358891</v>
      </c>
      <c r="M24" s="68">
        <v>796.81482540520221</v>
      </c>
      <c r="N24" s="68">
        <v>11.346312879058107</v>
      </c>
      <c r="O24" s="68">
        <v>9.5637791535026722</v>
      </c>
      <c r="P24" s="68">
        <v>35.548453582156192</v>
      </c>
      <c r="Q24" s="68">
        <v>0</v>
      </c>
      <c r="R24" s="68">
        <v>0</v>
      </c>
      <c r="S24" s="68">
        <v>0</v>
      </c>
    </row>
    <row r="25" spans="1:19" ht="18" customHeight="1">
      <c r="A25" s="134" t="s">
        <v>107</v>
      </c>
      <c r="B25" s="68">
        <v>339.72432239449807</v>
      </c>
      <c r="C25" s="68">
        <v>329.29659325211838</v>
      </c>
      <c r="D25" s="68">
        <v>895.18590914550384</v>
      </c>
      <c r="E25" s="68">
        <v>92.545456771406776</v>
      </c>
      <c r="F25" s="68">
        <v>76.810705534201105</v>
      </c>
      <c r="G25" s="68">
        <v>232.04739140166561</v>
      </c>
      <c r="H25" s="68">
        <v>218.15172599196111</v>
      </c>
      <c r="I25" s="68">
        <v>172.6521463410036</v>
      </c>
      <c r="J25" s="68">
        <v>768.41454367716926</v>
      </c>
      <c r="K25" s="68">
        <v>664.62415878494755</v>
      </c>
      <c r="L25" s="68">
        <v>626.54417340444513</v>
      </c>
      <c r="M25" s="68">
        <v>2153.5084575374131</v>
      </c>
      <c r="N25" s="68">
        <v>165.53530336802413</v>
      </c>
      <c r="O25" s="68">
        <v>125.09550649836876</v>
      </c>
      <c r="P25" s="68">
        <v>443.05803069108703</v>
      </c>
      <c r="Q25" s="68">
        <v>0</v>
      </c>
      <c r="R25" s="68">
        <v>0</v>
      </c>
      <c r="S25" s="68">
        <v>0</v>
      </c>
    </row>
    <row r="26" spans="1:19" ht="12" customHeight="1">
      <c r="A26" s="134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s="21" customFormat="1" ht="18" customHeight="1">
      <c r="A27" s="141" t="s">
        <v>63</v>
      </c>
      <c r="B27" s="154">
        <v>20278.725944295395</v>
      </c>
      <c r="C27" s="154">
        <v>19859.911619636547</v>
      </c>
      <c r="D27" s="154">
        <v>59122.439254806821</v>
      </c>
      <c r="E27" s="154">
        <v>4157.4174369699895</v>
      </c>
      <c r="F27" s="154">
        <v>3913.2842568564893</v>
      </c>
      <c r="G27" s="154">
        <v>10870.75761768642</v>
      </c>
      <c r="H27" s="154">
        <v>3552.0029449304993</v>
      </c>
      <c r="I27" s="154">
        <v>3105.7577100844701</v>
      </c>
      <c r="J27" s="154">
        <v>9267.9117282783463</v>
      </c>
      <c r="K27" s="154">
        <v>5359.9999999999991</v>
      </c>
      <c r="L27" s="154">
        <v>4416.8309247801399</v>
      </c>
      <c r="M27" s="154">
        <v>14248.557963793375</v>
      </c>
      <c r="N27" s="154">
        <v>1798.0000000000002</v>
      </c>
      <c r="O27" s="154">
        <v>1384.1616886810298</v>
      </c>
      <c r="P27" s="154">
        <v>4538.4975368717824</v>
      </c>
      <c r="Q27" s="154">
        <v>826</v>
      </c>
      <c r="R27" s="154">
        <v>602.9799999999999</v>
      </c>
      <c r="S27" s="154">
        <v>2084.9827394082831</v>
      </c>
    </row>
    <row r="28" spans="1:19" ht="18" customHeight="1">
      <c r="A28" s="142" t="s">
        <v>18</v>
      </c>
      <c r="B28" s="153">
        <v>19852.157937409946</v>
      </c>
      <c r="C28" s="153">
        <v>18567.469536522301</v>
      </c>
      <c r="D28" s="153">
        <v>54364.990251830357</v>
      </c>
      <c r="E28" s="153">
        <v>3819.0056415291056</v>
      </c>
      <c r="F28" s="153">
        <v>3658.5666214580765</v>
      </c>
      <c r="G28" s="153">
        <v>10415.902342896694</v>
      </c>
      <c r="H28" s="153">
        <v>3227.3831837831849</v>
      </c>
      <c r="I28" s="153">
        <v>2903.6023827153854</v>
      </c>
      <c r="J28" s="153">
        <v>8494.1481336321594</v>
      </c>
      <c r="K28" s="153">
        <v>4841.495663420199</v>
      </c>
      <c r="L28" s="153">
        <v>4129.3371841597427</v>
      </c>
      <c r="M28" s="153">
        <v>12060.712719319676</v>
      </c>
      <c r="N28" s="152" t="s">
        <v>10</v>
      </c>
      <c r="O28" s="152" t="s">
        <v>10</v>
      </c>
      <c r="P28" s="152" t="s">
        <v>10</v>
      </c>
      <c r="Q28" s="152" t="s">
        <v>64</v>
      </c>
      <c r="R28" s="152" t="s">
        <v>65</v>
      </c>
      <c r="S28" s="152" t="s">
        <v>66</v>
      </c>
    </row>
    <row r="31" spans="1:19">
      <c r="A31" s="147" t="s">
        <v>126</v>
      </c>
    </row>
    <row r="32" spans="1:19">
      <c r="A32" s="147" t="s">
        <v>135</v>
      </c>
    </row>
    <row r="33" spans="1:3">
      <c r="A33" s="147" t="s">
        <v>148</v>
      </c>
    </row>
    <row r="34" spans="1:3">
      <c r="A34" s="149" t="s">
        <v>125</v>
      </c>
    </row>
    <row r="35" spans="1:3">
      <c r="A35" s="149" t="s">
        <v>120</v>
      </c>
    </row>
    <row r="38" spans="1:3">
      <c r="B38" s="118" t="s">
        <v>13</v>
      </c>
      <c r="C38" s="118" t="s">
        <v>13</v>
      </c>
    </row>
  </sheetData>
  <mergeCells count="7">
    <mergeCell ref="Q4:S4"/>
    <mergeCell ref="A4:A5"/>
    <mergeCell ref="B4:D4"/>
    <mergeCell ref="E4:G4"/>
    <mergeCell ref="H4:J4"/>
    <mergeCell ref="K4:M4"/>
    <mergeCell ref="N4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38560-5D50-3844-8EF4-35FD8AF06AAA}">
  <dimension ref="A1:AC38"/>
  <sheetViews>
    <sheetView showGridLines="0" zoomScale="80" zoomScaleNormal="80" workbookViewId="0">
      <selection activeCell="K17" sqref="K17"/>
    </sheetView>
  </sheetViews>
  <sheetFormatPr defaultColWidth="11" defaultRowHeight="15.75"/>
  <cols>
    <col min="1" max="1" width="21.125" customWidth="1"/>
    <col min="2" max="29" width="7.875" customWidth="1"/>
  </cols>
  <sheetData>
    <row r="1" spans="1:29" ht="21.75">
      <c r="A1" s="146" t="s">
        <v>155</v>
      </c>
      <c r="B1" s="78"/>
      <c r="C1" s="78"/>
      <c r="D1" s="78"/>
      <c r="E1" s="78"/>
      <c r="F1" s="78"/>
      <c r="G1" s="78"/>
      <c r="H1" s="78"/>
      <c r="I1" s="78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29" ht="21">
      <c r="A2" s="146"/>
      <c r="B2" s="78"/>
      <c r="C2" s="78"/>
      <c r="D2" s="78"/>
      <c r="E2" s="78"/>
      <c r="F2" s="78"/>
      <c r="G2" s="78"/>
      <c r="H2" s="78"/>
      <c r="I2" s="78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9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>
      <c r="A4" s="179" t="s">
        <v>56</v>
      </c>
      <c r="B4" s="182" t="s">
        <v>108</v>
      </c>
      <c r="C4" s="183"/>
      <c r="D4" s="183"/>
      <c r="E4" s="184"/>
      <c r="F4" s="188" t="s">
        <v>67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90"/>
    </row>
    <row r="5" spans="1:29" ht="18.75">
      <c r="A5" s="180"/>
      <c r="B5" s="185"/>
      <c r="C5" s="186"/>
      <c r="D5" s="186"/>
      <c r="E5" s="187"/>
      <c r="F5" s="191" t="s">
        <v>109</v>
      </c>
      <c r="G5" s="192"/>
      <c r="H5" s="192"/>
      <c r="I5" s="193"/>
      <c r="J5" s="191" t="s">
        <v>110</v>
      </c>
      <c r="K5" s="192"/>
      <c r="L5" s="192"/>
      <c r="M5" s="193"/>
      <c r="N5" s="191" t="s">
        <v>111</v>
      </c>
      <c r="O5" s="192"/>
      <c r="P5" s="192"/>
      <c r="Q5" s="193"/>
      <c r="R5" s="191" t="s">
        <v>112</v>
      </c>
      <c r="S5" s="192"/>
      <c r="T5" s="192"/>
      <c r="U5" s="193"/>
      <c r="V5" s="191" t="s">
        <v>113</v>
      </c>
      <c r="W5" s="192"/>
      <c r="X5" s="192"/>
      <c r="Y5" s="193"/>
      <c r="Z5" s="191" t="s">
        <v>68</v>
      </c>
      <c r="AA5" s="192"/>
      <c r="AB5" s="192"/>
      <c r="AC5" s="193"/>
    </row>
    <row r="6" spans="1:29" ht="18.75">
      <c r="A6" s="181"/>
      <c r="B6" s="80" t="s">
        <v>69</v>
      </c>
      <c r="C6" s="81" t="s">
        <v>70</v>
      </c>
      <c r="D6" s="82" t="s">
        <v>71</v>
      </c>
      <c r="E6" s="82" t="s">
        <v>72</v>
      </c>
      <c r="F6" s="83" t="s">
        <v>69</v>
      </c>
      <c r="G6" s="81" t="s">
        <v>70</v>
      </c>
      <c r="H6" s="82" t="s">
        <v>71</v>
      </c>
      <c r="I6" s="82" t="s">
        <v>72</v>
      </c>
      <c r="J6" s="83" t="s">
        <v>69</v>
      </c>
      <c r="K6" s="81" t="s">
        <v>70</v>
      </c>
      <c r="L6" s="82" t="s">
        <v>71</v>
      </c>
      <c r="M6" s="82" t="s">
        <v>72</v>
      </c>
      <c r="N6" s="83" t="s">
        <v>69</v>
      </c>
      <c r="O6" s="81" t="s">
        <v>70</v>
      </c>
      <c r="P6" s="82" t="s">
        <v>71</v>
      </c>
      <c r="Q6" s="82" t="s">
        <v>72</v>
      </c>
      <c r="R6" s="83" t="s">
        <v>69</v>
      </c>
      <c r="S6" s="81" t="s">
        <v>70</v>
      </c>
      <c r="T6" s="82" t="s">
        <v>71</v>
      </c>
      <c r="U6" s="82" t="s">
        <v>72</v>
      </c>
      <c r="V6" s="83" t="s">
        <v>69</v>
      </c>
      <c r="W6" s="81" t="s">
        <v>70</v>
      </c>
      <c r="X6" s="82" t="s">
        <v>71</v>
      </c>
      <c r="Y6" s="82" t="s">
        <v>72</v>
      </c>
      <c r="Z6" s="83" t="s">
        <v>69</v>
      </c>
      <c r="AA6" s="81" t="s">
        <v>70</v>
      </c>
      <c r="AB6" s="82" t="s">
        <v>71</v>
      </c>
      <c r="AC6" s="82" t="s">
        <v>72</v>
      </c>
    </row>
    <row r="7" spans="1:29">
      <c r="A7" s="84"/>
      <c r="B7" s="85" t="s">
        <v>59</v>
      </c>
      <c r="C7" s="85" t="s">
        <v>59</v>
      </c>
      <c r="D7" s="85" t="s">
        <v>59</v>
      </c>
      <c r="E7" s="85" t="s">
        <v>59</v>
      </c>
      <c r="F7" s="85" t="s">
        <v>59</v>
      </c>
      <c r="G7" s="85" t="s">
        <v>59</v>
      </c>
      <c r="H7" s="85" t="s">
        <v>59</v>
      </c>
      <c r="I7" s="85" t="s">
        <v>59</v>
      </c>
      <c r="J7" s="85" t="s">
        <v>59</v>
      </c>
      <c r="K7" s="85" t="s">
        <v>59</v>
      </c>
      <c r="L7" s="85" t="s">
        <v>59</v>
      </c>
      <c r="M7" s="85" t="s">
        <v>59</v>
      </c>
      <c r="N7" s="85" t="s">
        <v>59</v>
      </c>
      <c r="O7" s="85" t="s">
        <v>59</v>
      </c>
      <c r="P7" s="85" t="s">
        <v>59</v>
      </c>
      <c r="Q7" s="85" t="s">
        <v>59</v>
      </c>
      <c r="R7" s="85" t="s">
        <v>59</v>
      </c>
      <c r="S7" s="85" t="s">
        <v>59</v>
      </c>
      <c r="T7" s="85" t="s">
        <v>59</v>
      </c>
      <c r="U7" s="85" t="s">
        <v>59</v>
      </c>
      <c r="V7" s="85"/>
      <c r="W7" s="85"/>
      <c r="X7" s="85"/>
      <c r="Y7" s="85"/>
      <c r="Z7" s="85" t="s">
        <v>59</v>
      </c>
      <c r="AA7" s="85" t="s">
        <v>59</v>
      </c>
      <c r="AB7" s="85" t="s">
        <v>59</v>
      </c>
      <c r="AC7" s="86" t="s">
        <v>59</v>
      </c>
    </row>
    <row r="8" spans="1:29" ht="9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6"/>
    </row>
    <row r="9" spans="1:29" s="69" customFormat="1" ht="18.95" customHeight="1">
      <c r="A9" s="84" t="s">
        <v>73</v>
      </c>
      <c r="B9" s="87">
        <v>2451.3806302958228</v>
      </c>
      <c r="C9" s="87">
        <v>2558.0357142857142</v>
      </c>
      <c r="D9" s="87">
        <v>1708.9855359619578</v>
      </c>
      <c r="E9" s="87">
        <v>2941.8001885014141</v>
      </c>
      <c r="F9" s="135" t="s">
        <v>61</v>
      </c>
      <c r="G9" s="135" t="s">
        <v>61</v>
      </c>
      <c r="H9" s="135" t="s">
        <v>61</v>
      </c>
      <c r="I9" s="135" t="s">
        <v>61</v>
      </c>
      <c r="J9" s="135" t="s">
        <v>61</v>
      </c>
      <c r="K9" s="135" t="s">
        <v>61</v>
      </c>
      <c r="L9" s="135" t="s">
        <v>61</v>
      </c>
      <c r="M9" s="135" t="s">
        <v>61</v>
      </c>
      <c r="N9" s="135" t="s">
        <v>61</v>
      </c>
      <c r="O9" s="135" t="s">
        <v>61</v>
      </c>
      <c r="P9" s="135" t="s">
        <v>61</v>
      </c>
      <c r="Q9" s="135" t="s">
        <v>61</v>
      </c>
      <c r="R9" s="135" t="s">
        <v>61</v>
      </c>
      <c r="S9" s="135" t="s">
        <v>61</v>
      </c>
      <c r="T9" s="135" t="s">
        <v>61</v>
      </c>
      <c r="U9" s="135" t="s">
        <v>61</v>
      </c>
      <c r="V9" s="135" t="s">
        <v>61</v>
      </c>
      <c r="W9" s="135" t="s">
        <v>61</v>
      </c>
      <c r="X9" s="135" t="s">
        <v>61</v>
      </c>
      <c r="Y9" s="135" t="s">
        <v>61</v>
      </c>
      <c r="Z9" s="135" t="s">
        <v>61</v>
      </c>
      <c r="AA9" s="135" t="s">
        <v>61</v>
      </c>
      <c r="AB9" s="135" t="s">
        <v>61</v>
      </c>
      <c r="AC9" s="136" t="s">
        <v>61</v>
      </c>
    </row>
    <row r="10" spans="1:29" s="69" customFormat="1" ht="18.95" customHeight="1">
      <c r="A10" s="84" t="s">
        <v>74</v>
      </c>
      <c r="B10" s="87">
        <v>2809.7946897062552</v>
      </c>
      <c r="C10" s="87">
        <v>2500</v>
      </c>
      <c r="D10" s="87">
        <v>2086.7592592592591</v>
      </c>
      <c r="E10" s="87">
        <v>3588.3534136546186</v>
      </c>
      <c r="F10" s="135" t="s">
        <v>61</v>
      </c>
      <c r="G10" s="135" t="s">
        <v>61</v>
      </c>
      <c r="H10" s="135" t="s">
        <v>61</v>
      </c>
      <c r="I10" s="135" t="s">
        <v>61</v>
      </c>
      <c r="J10" s="135" t="s">
        <v>61</v>
      </c>
      <c r="K10" s="135" t="s">
        <v>61</v>
      </c>
      <c r="L10" s="135" t="s">
        <v>61</v>
      </c>
      <c r="M10" s="135" t="s">
        <v>61</v>
      </c>
      <c r="N10" s="135" t="s">
        <v>61</v>
      </c>
      <c r="O10" s="135" t="s">
        <v>61</v>
      </c>
      <c r="P10" s="135" t="s">
        <v>61</v>
      </c>
      <c r="Q10" s="135" t="s">
        <v>61</v>
      </c>
      <c r="R10" s="135" t="s">
        <v>61</v>
      </c>
      <c r="S10" s="135" t="s">
        <v>61</v>
      </c>
      <c r="T10" s="135" t="s">
        <v>61</v>
      </c>
      <c r="U10" s="135" t="s">
        <v>61</v>
      </c>
      <c r="V10" s="87">
        <v>2464.2363423057814</v>
      </c>
      <c r="W10" s="87">
        <v>2519.4</v>
      </c>
      <c r="X10" s="87">
        <v>2264.7637795275591</v>
      </c>
      <c r="Y10" s="87">
        <v>2496.5695831399998</v>
      </c>
      <c r="Z10" s="135" t="s">
        <v>61</v>
      </c>
      <c r="AA10" s="135" t="s">
        <v>61</v>
      </c>
      <c r="AB10" s="135" t="s">
        <v>61</v>
      </c>
      <c r="AC10" s="136" t="s">
        <v>61</v>
      </c>
    </row>
    <row r="11" spans="1:29" s="69" customFormat="1" ht="18.95" customHeight="1">
      <c r="A11" s="84" t="s">
        <v>75</v>
      </c>
      <c r="B11" s="87">
        <v>1859.6286669244041</v>
      </c>
      <c r="C11" s="87">
        <v>2000</v>
      </c>
      <c r="D11" s="87">
        <v>1000</v>
      </c>
      <c r="E11" s="87">
        <v>3500</v>
      </c>
      <c r="F11" s="158">
        <v>1824</v>
      </c>
      <c r="G11" s="158">
        <v>2088.8402625820568</v>
      </c>
      <c r="H11" s="158">
        <v>1391</v>
      </c>
      <c r="I11" s="158">
        <v>3254.1034902016881</v>
      </c>
      <c r="J11" s="158">
        <v>1921.6638852833919</v>
      </c>
      <c r="K11" s="87">
        <v>2200</v>
      </c>
      <c r="L11" s="87">
        <v>1344.2724458204334</v>
      </c>
      <c r="M11" s="87">
        <v>2652.9387838112675</v>
      </c>
      <c r="N11" s="135" t="s">
        <v>61</v>
      </c>
      <c r="O11" s="135" t="s">
        <v>61</v>
      </c>
      <c r="P11" s="135" t="s">
        <v>61</v>
      </c>
      <c r="Q11" s="135" t="s">
        <v>61</v>
      </c>
      <c r="R11" s="135" t="s">
        <v>61</v>
      </c>
      <c r="S11" s="135" t="s">
        <v>61</v>
      </c>
      <c r="T11" s="135" t="s">
        <v>61</v>
      </c>
      <c r="U11" s="135" t="s">
        <v>61</v>
      </c>
      <c r="V11" s="135" t="s">
        <v>61</v>
      </c>
      <c r="W11" s="135" t="s">
        <v>61</v>
      </c>
      <c r="X11" s="135" t="s">
        <v>61</v>
      </c>
      <c r="Y11" s="135" t="s">
        <v>61</v>
      </c>
      <c r="Z11" s="135" t="s">
        <v>61</v>
      </c>
      <c r="AA11" s="135" t="s">
        <v>61</v>
      </c>
      <c r="AB11" s="135" t="s">
        <v>61</v>
      </c>
      <c r="AC11" s="136" t="s">
        <v>61</v>
      </c>
    </row>
    <row r="12" spans="1:29" s="69" customFormat="1" ht="18.95" customHeight="1">
      <c r="A12" s="84" t="s">
        <v>76</v>
      </c>
      <c r="B12" s="87">
        <v>1822.9832372970141</v>
      </c>
      <c r="C12" s="87">
        <v>2134.3859649122805</v>
      </c>
      <c r="D12" s="87">
        <v>870.95541401273886</v>
      </c>
      <c r="E12" s="87">
        <v>2708.4568439407149</v>
      </c>
      <c r="F12" s="158">
        <v>1845.7783182765809</v>
      </c>
      <c r="G12" s="158">
        <v>2503.1862745098042</v>
      </c>
      <c r="H12" s="158">
        <v>1274.1478913922585</v>
      </c>
      <c r="I12" s="158">
        <v>2708.4568439407149</v>
      </c>
      <c r="J12" s="159" t="s">
        <v>61</v>
      </c>
      <c r="K12" s="135" t="s">
        <v>61</v>
      </c>
      <c r="L12" s="135" t="s">
        <v>61</v>
      </c>
      <c r="M12" s="135" t="s">
        <v>61</v>
      </c>
      <c r="N12" s="135" t="s">
        <v>61</v>
      </c>
      <c r="O12" s="135" t="s">
        <v>61</v>
      </c>
      <c r="P12" s="135" t="s">
        <v>61</v>
      </c>
      <c r="Q12" s="135" t="s">
        <v>61</v>
      </c>
      <c r="R12" s="135" t="s">
        <v>61</v>
      </c>
      <c r="S12" s="135" t="s">
        <v>61</v>
      </c>
      <c r="T12" s="135" t="s">
        <v>61</v>
      </c>
      <c r="U12" s="135" t="s">
        <v>61</v>
      </c>
      <c r="V12" s="135" t="s">
        <v>61</v>
      </c>
      <c r="W12" s="135" t="s">
        <v>61</v>
      </c>
      <c r="X12" s="135" t="s">
        <v>61</v>
      </c>
      <c r="Y12" s="135" t="s">
        <v>61</v>
      </c>
      <c r="Z12" s="135" t="s">
        <v>61</v>
      </c>
      <c r="AA12" s="135" t="s">
        <v>61</v>
      </c>
      <c r="AB12" s="135" t="s">
        <v>61</v>
      </c>
      <c r="AC12" s="136" t="s">
        <v>61</v>
      </c>
    </row>
    <row r="13" spans="1:29" s="69" customFormat="1" ht="18.95" customHeight="1">
      <c r="A13" s="10" t="s">
        <v>88</v>
      </c>
      <c r="B13" s="87">
        <v>1177.8952798555586</v>
      </c>
      <c r="C13" s="87">
        <v>1250</v>
      </c>
      <c r="D13" s="87">
        <v>1128.014024993257</v>
      </c>
      <c r="E13" s="88">
        <v>1552.570714291061</v>
      </c>
      <c r="F13" s="160" t="s">
        <v>61</v>
      </c>
      <c r="G13" s="159" t="s">
        <v>61</v>
      </c>
      <c r="H13" s="159" t="s">
        <v>61</v>
      </c>
      <c r="I13" s="159" t="s">
        <v>61</v>
      </c>
      <c r="J13" s="159" t="s">
        <v>61</v>
      </c>
      <c r="K13" s="135" t="s">
        <v>61</v>
      </c>
      <c r="L13" s="135" t="s">
        <v>61</v>
      </c>
      <c r="M13" s="135" t="s">
        <v>61</v>
      </c>
      <c r="N13" s="135" t="s">
        <v>61</v>
      </c>
      <c r="O13" s="135" t="s">
        <v>61</v>
      </c>
      <c r="P13" s="135" t="s">
        <v>61</v>
      </c>
      <c r="Q13" s="135" t="s">
        <v>61</v>
      </c>
      <c r="R13" s="135" t="s">
        <v>61</v>
      </c>
      <c r="S13" s="135" t="s">
        <v>61</v>
      </c>
      <c r="T13" s="135" t="s">
        <v>61</v>
      </c>
      <c r="U13" s="135" t="s">
        <v>61</v>
      </c>
      <c r="V13" s="135" t="s">
        <v>61</v>
      </c>
      <c r="W13" s="135" t="s">
        <v>61</v>
      </c>
      <c r="X13" s="135" t="s">
        <v>61</v>
      </c>
      <c r="Y13" s="135" t="s">
        <v>61</v>
      </c>
      <c r="Z13" s="135" t="s">
        <v>61</v>
      </c>
      <c r="AA13" s="135" t="s">
        <v>61</v>
      </c>
      <c r="AB13" s="135" t="s">
        <v>61</v>
      </c>
      <c r="AC13" s="136" t="s">
        <v>61</v>
      </c>
    </row>
    <row r="14" spans="1:29" s="69" customFormat="1" ht="18.95" customHeight="1">
      <c r="A14" s="84" t="s">
        <v>77</v>
      </c>
      <c r="B14" s="87">
        <v>2483.4011002152588</v>
      </c>
      <c r="C14" s="87">
        <v>1950</v>
      </c>
      <c r="D14" s="87">
        <v>1228.0487804878048</v>
      </c>
      <c r="E14" s="87">
        <v>2844.7462010992563</v>
      </c>
      <c r="F14" s="159" t="s">
        <v>61</v>
      </c>
      <c r="G14" s="159" t="s">
        <v>61</v>
      </c>
      <c r="H14" s="159" t="s">
        <v>61</v>
      </c>
      <c r="I14" s="159" t="s">
        <v>61</v>
      </c>
      <c r="J14" s="159" t="s">
        <v>61</v>
      </c>
      <c r="K14" s="135" t="s">
        <v>61</v>
      </c>
      <c r="L14" s="135" t="s">
        <v>61</v>
      </c>
      <c r="M14" s="135" t="s">
        <v>61</v>
      </c>
      <c r="N14" s="135" t="s">
        <v>61</v>
      </c>
      <c r="O14" s="135" t="s">
        <v>61</v>
      </c>
      <c r="P14" s="135" t="s">
        <v>61</v>
      </c>
      <c r="Q14" s="135" t="s">
        <v>61</v>
      </c>
      <c r="R14" s="135" t="s">
        <v>61</v>
      </c>
      <c r="S14" s="135" t="s">
        <v>61</v>
      </c>
      <c r="T14" s="135" t="s">
        <v>61</v>
      </c>
      <c r="U14" s="135" t="s">
        <v>61</v>
      </c>
      <c r="V14" s="87">
        <v>2815.3993000318164</v>
      </c>
      <c r="W14" s="87">
        <v>2721.8844984802431</v>
      </c>
      <c r="X14" s="87">
        <v>2685.2953676158095</v>
      </c>
      <c r="Y14" s="87">
        <v>3202.911392405063</v>
      </c>
      <c r="Z14" s="135" t="s">
        <v>61</v>
      </c>
      <c r="AA14" s="135" t="s">
        <v>61</v>
      </c>
      <c r="AB14" s="135" t="s">
        <v>61</v>
      </c>
      <c r="AC14" s="136" t="s">
        <v>61</v>
      </c>
    </row>
    <row r="15" spans="1:29" s="69" customFormat="1" ht="18.95" customHeight="1">
      <c r="A15" s="84" t="s">
        <v>78</v>
      </c>
      <c r="B15" s="87">
        <v>2032.7444941934295</v>
      </c>
      <c r="C15" s="87">
        <v>1900</v>
      </c>
      <c r="D15" s="87">
        <v>1278.1691043590447</v>
      </c>
      <c r="E15" s="87">
        <v>2914.0287868157402</v>
      </c>
      <c r="F15" s="159" t="s">
        <v>61</v>
      </c>
      <c r="G15" s="159" t="s">
        <v>61</v>
      </c>
      <c r="H15" s="159" t="s">
        <v>61</v>
      </c>
      <c r="I15" s="159" t="s">
        <v>61</v>
      </c>
      <c r="J15" s="159" t="s">
        <v>61</v>
      </c>
      <c r="K15" s="135" t="s">
        <v>61</v>
      </c>
      <c r="L15" s="135" t="s">
        <v>61</v>
      </c>
      <c r="M15" s="135" t="s">
        <v>61</v>
      </c>
      <c r="N15" s="135" t="s">
        <v>61</v>
      </c>
      <c r="O15" s="135" t="s">
        <v>61</v>
      </c>
      <c r="P15" s="135" t="s">
        <v>61</v>
      </c>
      <c r="Q15" s="135" t="s">
        <v>61</v>
      </c>
      <c r="R15" s="135" t="s">
        <v>61</v>
      </c>
      <c r="S15" s="135" t="s">
        <v>61</v>
      </c>
      <c r="T15" s="135" t="s">
        <v>61</v>
      </c>
      <c r="U15" s="135" t="s">
        <v>61</v>
      </c>
      <c r="V15" s="87">
        <v>2166.9945148477395</v>
      </c>
      <c r="W15" s="87">
        <v>2376.0226812474684</v>
      </c>
      <c r="X15" s="87">
        <v>1790.0710073414368</v>
      </c>
      <c r="Y15" s="87">
        <v>2937.5792141951833</v>
      </c>
      <c r="Z15" s="135" t="s">
        <v>61</v>
      </c>
      <c r="AA15" s="135" t="s">
        <v>61</v>
      </c>
      <c r="AB15" s="135" t="s">
        <v>61</v>
      </c>
      <c r="AC15" s="136" t="s">
        <v>61</v>
      </c>
    </row>
    <row r="16" spans="1:29" s="69" customFormat="1" ht="18.95" customHeight="1">
      <c r="A16" s="10" t="s">
        <v>89</v>
      </c>
      <c r="B16" s="87">
        <v>843.31541118787595</v>
      </c>
      <c r="C16" s="87">
        <v>1000</v>
      </c>
      <c r="D16" s="87">
        <v>800</v>
      </c>
      <c r="E16" s="87">
        <v>1094.0362595419847</v>
      </c>
      <c r="F16" s="159" t="s">
        <v>61</v>
      </c>
      <c r="G16" s="159" t="s">
        <v>61</v>
      </c>
      <c r="H16" s="159" t="s">
        <v>61</v>
      </c>
      <c r="I16" s="159" t="s">
        <v>61</v>
      </c>
      <c r="J16" s="159" t="s">
        <v>61</v>
      </c>
      <c r="K16" s="135" t="s">
        <v>61</v>
      </c>
      <c r="L16" s="135" t="s">
        <v>61</v>
      </c>
      <c r="M16" s="135" t="s">
        <v>61</v>
      </c>
      <c r="N16" s="135" t="s">
        <v>61</v>
      </c>
      <c r="O16" s="135" t="s">
        <v>61</v>
      </c>
      <c r="P16" s="135" t="s">
        <v>61</v>
      </c>
      <c r="Q16" s="135" t="s">
        <v>61</v>
      </c>
      <c r="R16" s="135" t="s">
        <v>61</v>
      </c>
      <c r="S16" s="135" t="s">
        <v>61</v>
      </c>
      <c r="T16" s="135" t="s">
        <v>61</v>
      </c>
      <c r="U16" s="135" t="s">
        <v>61</v>
      </c>
      <c r="V16" s="135" t="s">
        <v>61</v>
      </c>
      <c r="W16" s="135" t="s">
        <v>61</v>
      </c>
      <c r="X16" s="135" t="s">
        <v>61</v>
      </c>
      <c r="Y16" s="135" t="s">
        <v>61</v>
      </c>
      <c r="Z16" s="135" t="s">
        <v>61</v>
      </c>
      <c r="AA16" s="135" t="s">
        <v>61</v>
      </c>
      <c r="AB16" s="135" t="s">
        <v>61</v>
      </c>
      <c r="AC16" s="136" t="s">
        <v>61</v>
      </c>
    </row>
    <row r="17" spans="1:29" s="69" customFormat="1" ht="18.95" customHeight="1">
      <c r="A17" s="84" t="s">
        <v>79</v>
      </c>
      <c r="B17" s="87">
        <v>1726.0262549537649</v>
      </c>
      <c r="C17" s="87">
        <v>1650.5555555555557</v>
      </c>
      <c r="D17" s="87">
        <v>1266.5842807711319</v>
      </c>
      <c r="E17" s="87">
        <v>2490.5289968652041</v>
      </c>
      <c r="F17" s="158">
        <v>1930.5745380916226</v>
      </c>
      <c r="G17" s="158">
        <v>1800</v>
      </c>
      <c r="H17" s="158">
        <v>1526.2162162162163</v>
      </c>
      <c r="I17" s="158">
        <v>2267.3262303399288</v>
      </c>
      <c r="J17" s="161">
        <v>1326.4042553191489</v>
      </c>
      <c r="K17" s="89">
        <v>1650.5555555555557</v>
      </c>
      <c r="L17" s="89">
        <v>1171.1290322580644</v>
      </c>
      <c r="M17" s="89">
        <v>1833.6399999999999</v>
      </c>
      <c r="N17" s="135" t="s">
        <v>61</v>
      </c>
      <c r="O17" s="135" t="s">
        <v>61</v>
      </c>
      <c r="P17" s="135" t="s">
        <v>61</v>
      </c>
      <c r="Q17" s="135" t="s">
        <v>61</v>
      </c>
      <c r="R17" s="135" t="s">
        <v>61</v>
      </c>
      <c r="S17" s="135" t="s">
        <v>61</v>
      </c>
      <c r="T17" s="135" t="s">
        <v>61</v>
      </c>
      <c r="U17" s="135" t="s">
        <v>61</v>
      </c>
      <c r="V17" s="135" t="s">
        <v>61</v>
      </c>
      <c r="W17" s="135" t="s">
        <v>61</v>
      </c>
      <c r="X17" s="135" t="s">
        <v>61</v>
      </c>
      <c r="Y17" s="135" t="s">
        <v>61</v>
      </c>
      <c r="Z17" s="135" t="s">
        <v>61</v>
      </c>
      <c r="AA17" s="135" t="s">
        <v>61</v>
      </c>
      <c r="AB17" s="135" t="s">
        <v>61</v>
      </c>
      <c r="AC17" s="136" t="s">
        <v>61</v>
      </c>
    </row>
    <row r="18" spans="1:29" s="69" customFormat="1" ht="18.95" customHeight="1">
      <c r="A18" s="84" t="s">
        <v>80</v>
      </c>
      <c r="B18" s="87">
        <v>1469.3486662968385</v>
      </c>
      <c r="C18" s="87">
        <v>1475</v>
      </c>
      <c r="D18" s="87">
        <v>750</v>
      </c>
      <c r="E18" s="87">
        <v>2198.6291345497125</v>
      </c>
      <c r="F18" s="158">
        <v>1412</v>
      </c>
      <c r="G18" s="158">
        <v>1500</v>
      </c>
      <c r="H18" s="158">
        <v>927.17154772251081</v>
      </c>
      <c r="I18" s="158">
        <v>2150.4735754949875</v>
      </c>
      <c r="J18" s="158">
        <v>1402</v>
      </c>
      <c r="K18" s="87">
        <v>1436.6666666666665</v>
      </c>
      <c r="L18" s="87">
        <v>913.42597445381182</v>
      </c>
      <c r="M18" s="87">
        <v>1544.1595464135021</v>
      </c>
      <c r="N18" s="135" t="s">
        <v>61</v>
      </c>
      <c r="O18" s="135" t="s">
        <v>61</v>
      </c>
      <c r="P18" s="135" t="s">
        <v>61</v>
      </c>
      <c r="Q18" s="135" t="s">
        <v>61</v>
      </c>
      <c r="R18" s="135" t="s">
        <v>61</v>
      </c>
      <c r="S18" s="135" t="s">
        <v>61</v>
      </c>
      <c r="T18" s="135" t="s">
        <v>61</v>
      </c>
      <c r="U18" s="135" t="s">
        <v>61</v>
      </c>
      <c r="V18" s="135" t="s">
        <v>61</v>
      </c>
      <c r="W18" s="135" t="s">
        <v>61</v>
      </c>
      <c r="X18" s="135" t="s">
        <v>61</v>
      </c>
      <c r="Y18" s="135" t="s">
        <v>61</v>
      </c>
      <c r="Z18" s="89">
        <v>1612.6905155701452</v>
      </c>
      <c r="AA18" s="89">
        <v>1293.7501196744854</v>
      </c>
      <c r="AB18" s="89">
        <v>1167.1961752819673</v>
      </c>
      <c r="AC18" s="90">
        <v>1621.9357847533631</v>
      </c>
    </row>
    <row r="19" spans="1:29" s="69" customFormat="1" ht="18.95" customHeight="1">
      <c r="A19" s="84" t="s">
        <v>81</v>
      </c>
      <c r="B19" s="87">
        <v>2301.025009045522</v>
      </c>
      <c r="C19" s="87">
        <v>2447</v>
      </c>
      <c r="D19" s="87">
        <v>1039.6396900034831</v>
      </c>
      <c r="E19" s="87">
        <v>5476.333333333333</v>
      </c>
      <c r="F19" s="158">
        <v>2422</v>
      </c>
      <c r="G19" s="158">
        <v>2618.4473173478045</v>
      </c>
      <c r="H19" s="158">
        <v>1086</v>
      </c>
      <c r="I19" s="158">
        <v>4262.4202510804698</v>
      </c>
      <c r="J19" s="158">
        <v>2084</v>
      </c>
      <c r="K19" s="87">
        <v>2425</v>
      </c>
      <c r="L19" s="87">
        <v>866.02300915233945</v>
      </c>
      <c r="M19" s="87">
        <v>3946.4285714285716</v>
      </c>
      <c r="N19" s="135" t="s">
        <v>61</v>
      </c>
      <c r="O19" s="135" t="s">
        <v>61</v>
      </c>
      <c r="P19" s="135" t="s">
        <v>61</v>
      </c>
      <c r="Q19" s="135" t="s">
        <v>61</v>
      </c>
      <c r="R19" s="87">
        <v>2124.2195121951218</v>
      </c>
      <c r="S19" s="87">
        <v>2000</v>
      </c>
      <c r="T19" s="87">
        <v>1859.3279022403258</v>
      </c>
      <c r="U19" s="87">
        <v>2560.0149476831089</v>
      </c>
      <c r="V19" s="87">
        <v>1890.6549024481174</v>
      </c>
      <c r="W19" s="87">
        <v>2300</v>
      </c>
      <c r="X19" s="87">
        <v>1611.7145216035226</v>
      </c>
      <c r="Y19" s="87">
        <v>2517.8571428571427</v>
      </c>
      <c r="Z19" s="89">
        <v>1887.1428463090201</v>
      </c>
      <c r="AA19" s="89">
        <v>1707.5</v>
      </c>
      <c r="AB19" s="89">
        <v>1970.604687754327</v>
      </c>
      <c r="AC19" s="90">
        <v>2251.6795753488682</v>
      </c>
    </row>
    <row r="20" spans="1:29" s="69" customFormat="1" ht="18.95" customHeight="1">
      <c r="A20" s="84" t="s">
        <v>82</v>
      </c>
      <c r="B20" s="87">
        <v>1412.0912101341949</v>
      </c>
      <c r="C20" s="87">
        <v>1427.3529411764707</v>
      </c>
      <c r="D20" s="87">
        <v>820.24388997425899</v>
      </c>
      <c r="E20" s="87">
        <v>2175.6812506785363</v>
      </c>
      <c r="F20" s="158">
        <v>1414.7911738716537</v>
      </c>
      <c r="G20" s="158">
        <v>1500</v>
      </c>
      <c r="H20" s="158">
        <v>1003.860598453955</v>
      </c>
      <c r="I20" s="158">
        <v>1885.2892561983472</v>
      </c>
      <c r="J20" s="161">
        <v>1782.9022988505749</v>
      </c>
      <c r="K20" s="89">
        <v>1381.521739130435</v>
      </c>
      <c r="L20" s="89">
        <v>1166.3265306122448</v>
      </c>
      <c r="M20" s="89">
        <v>2024.6</v>
      </c>
      <c r="N20" s="135" t="s">
        <v>61</v>
      </c>
      <c r="O20" s="135" t="s">
        <v>61</v>
      </c>
      <c r="P20" s="135" t="s">
        <v>61</v>
      </c>
      <c r="Q20" s="135" t="s">
        <v>61</v>
      </c>
      <c r="R20" s="135" t="s">
        <v>61</v>
      </c>
      <c r="S20" s="135" t="s">
        <v>61</v>
      </c>
      <c r="T20" s="135" t="s">
        <v>61</v>
      </c>
      <c r="U20" s="135" t="s">
        <v>61</v>
      </c>
      <c r="V20" s="135" t="s">
        <v>61</v>
      </c>
      <c r="W20" s="135" t="s">
        <v>61</v>
      </c>
      <c r="X20" s="135" t="s">
        <v>61</v>
      </c>
      <c r="Y20" s="135" t="s">
        <v>61</v>
      </c>
      <c r="Z20" s="135" t="s">
        <v>61</v>
      </c>
      <c r="AA20" s="135" t="s">
        <v>61</v>
      </c>
      <c r="AB20" s="135" t="s">
        <v>61</v>
      </c>
      <c r="AC20" s="136" t="s">
        <v>61</v>
      </c>
    </row>
    <row r="21" spans="1:29" s="69" customFormat="1" ht="18.95" customHeight="1">
      <c r="A21" s="84" t="s">
        <v>83</v>
      </c>
      <c r="B21" s="87">
        <v>1977.8376294182567</v>
      </c>
      <c r="C21" s="87">
        <v>1954.4415881176808</v>
      </c>
      <c r="D21" s="87">
        <v>1700</v>
      </c>
      <c r="E21" s="87">
        <v>2420.3187250996016</v>
      </c>
      <c r="F21" s="159" t="s">
        <v>61</v>
      </c>
      <c r="G21" s="159" t="s">
        <v>61</v>
      </c>
      <c r="H21" s="159" t="s">
        <v>61</v>
      </c>
      <c r="I21" s="159" t="s">
        <v>61</v>
      </c>
      <c r="J21" s="161">
        <v>1882.5409836065576</v>
      </c>
      <c r="K21" s="89">
        <v>1700</v>
      </c>
      <c r="L21" s="89">
        <v>1699.9999999999998</v>
      </c>
      <c r="M21" s="89">
        <v>1929.5876288659795</v>
      </c>
      <c r="N21" s="135" t="s">
        <v>61</v>
      </c>
      <c r="O21" s="135" t="s">
        <v>61</v>
      </c>
      <c r="P21" s="135" t="s">
        <v>61</v>
      </c>
      <c r="Q21" s="135" t="s">
        <v>61</v>
      </c>
      <c r="R21" s="135" t="s">
        <v>61</v>
      </c>
      <c r="S21" s="135" t="s">
        <v>61</v>
      </c>
      <c r="T21" s="135" t="s">
        <v>61</v>
      </c>
      <c r="U21" s="135" t="s">
        <v>61</v>
      </c>
      <c r="V21" s="135" t="s">
        <v>61</v>
      </c>
      <c r="W21" s="135" t="s">
        <v>61</v>
      </c>
      <c r="X21" s="135" t="s">
        <v>61</v>
      </c>
      <c r="Y21" s="135" t="s">
        <v>61</v>
      </c>
      <c r="Z21" s="135" t="s">
        <v>61</v>
      </c>
      <c r="AA21" s="135" t="s">
        <v>61</v>
      </c>
      <c r="AB21" s="135" t="s">
        <v>61</v>
      </c>
      <c r="AC21" s="136" t="s">
        <v>61</v>
      </c>
    </row>
    <row r="22" spans="1:29" s="69" customFormat="1" ht="18.95" customHeight="1">
      <c r="A22" s="84" t="s">
        <v>84</v>
      </c>
      <c r="B22" s="87">
        <v>2130.099349309633</v>
      </c>
      <c r="C22" s="87">
        <v>2200</v>
      </c>
      <c r="D22" s="87">
        <v>1168.3951332560835</v>
      </c>
      <c r="E22" s="87">
        <v>3302.9054054054054</v>
      </c>
      <c r="F22" s="159" t="s">
        <v>61</v>
      </c>
      <c r="G22" s="159" t="s">
        <v>61</v>
      </c>
      <c r="H22" s="159" t="s">
        <v>61</v>
      </c>
      <c r="I22" s="159" t="s">
        <v>61</v>
      </c>
      <c r="J22" s="159" t="s">
        <v>61</v>
      </c>
      <c r="K22" s="135" t="s">
        <v>61</v>
      </c>
      <c r="L22" s="135" t="s">
        <v>61</v>
      </c>
      <c r="M22" s="135" t="s">
        <v>61</v>
      </c>
      <c r="N22" s="135" t="s">
        <v>61</v>
      </c>
      <c r="O22" s="135" t="s">
        <v>61</v>
      </c>
      <c r="P22" s="135" t="s">
        <v>61</v>
      </c>
      <c r="Q22" s="135" t="s">
        <v>61</v>
      </c>
      <c r="R22" s="89">
        <v>2254.1806020066888</v>
      </c>
      <c r="S22" s="89">
        <v>2211.1111111111113</v>
      </c>
      <c r="T22" s="89">
        <v>2143.9551641313051</v>
      </c>
      <c r="U22" s="89">
        <v>2289.373485635168</v>
      </c>
      <c r="V22" s="89">
        <v>2090.1410224124902</v>
      </c>
      <c r="W22" s="89">
        <v>2890.4931772460159</v>
      </c>
      <c r="X22" s="89">
        <v>1812.3800680903744</v>
      </c>
      <c r="Y22" s="89">
        <v>3302.9054054054054</v>
      </c>
      <c r="Z22" s="135" t="s">
        <v>61</v>
      </c>
      <c r="AA22" s="135" t="s">
        <v>61</v>
      </c>
      <c r="AB22" s="135" t="s">
        <v>61</v>
      </c>
      <c r="AC22" s="136" t="s">
        <v>61</v>
      </c>
    </row>
    <row r="23" spans="1:29" s="69" customFormat="1" ht="18.95" customHeight="1">
      <c r="A23" s="84" t="s">
        <v>85</v>
      </c>
      <c r="B23" s="87">
        <v>1996.2470926597475</v>
      </c>
      <c r="C23" s="87">
        <v>1949.5893719806763</v>
      </c>
      <c r="D23" s="87">
        <v>1754.1164342025472</v>
      </c>
      <c r="E23" s="87">
        <v>2133.4710743801652</v>
      </c>
      <c r="F23" s="159" t="s">
        <v>61</v>
      </c>
      <c r="G23" s="159" t="s">
        <v>61</v>
      </c>
      <c r="H23" s="159" t="s">
        <v>61</v>
      </c>
      <c r="I23" s="159" t="s">
        <v>61</v>
      </c>
      <c r="J23" s="159" t="s">
        <v>61</v>
      </c>
      <c r="K23" s="135" t="s">
        <v>61</v>
      </c>
      <c r="L23" s="135" t="s">
        <v>61</v>
      </c>
      <c r="M23" s="135" t="s">
        <v>61</v>
      </c>
      <c r="N23" s="135" t="s">
        <v>61</v>
      </c>
      <c r="O23" s="135" t="s">
        <v>61</v>
      </c>
      <c r="P23" s="135" t="s">
        <v>61</v>
      </c>
      <c r="Q23" s="135" t="s">
        <v>61</v>
      </c>
      <c r="R23" s="89">
        <v>1873.9571589627958</v>
      </c>
      <c r="S23" s="89">
        <v>2000</v>
      </c>
      <c r="T23" s="89">
        <v>1856.4688427299702</v>
      </c>
      <c r="U23" s="89">
        <v>2096.5608465608466</v>
      </c>
      <c r="V23" s="135" t="s">
        <v>61</v>
      </c>
      <c r="W23" s="135" t="s">
        <v>61</v>
      </c>
      <c r="X23" s="135" t="s">
        <v>61</v>
      </c>
      <c r="Y23" s="135" t="s">
        <v>61</v>
      </c>
      <c r="Z23" s="135" t="s">
        <v>61</v>
      </c>
      <c r="AA23" s="135" t="s">
        <v>61</v>
      </c>
      <c r="AB23" s="135" t="s">
        <v>61</v>
      </c>
      <c r="AC23" s="136" t="s">
        <v>61</v>
      </c>
    </row>
    <row r="24" spans="1:29" s="69" customFormat="1" ht="18.95" customHeight="1">
      <c r="A24" s="84" t="s">
        <v>86</v>
      </c>
      <c r="B24" s="87">
        <v>1573.4355050806935</v>
      </c>
      <c r="C24" s="87">
        <v>1460.2888086642599</v>
      </c>
      <c r="D24" s="87">
        <v>1043.2021276595744</v>
      </c>
      <c r="E24" s="87">
        <v>1994.1317365269463</v>
      </c>
      <c r="F24" s="159" t="s">
        <v>61</v>
      </c>
      <c r="G24" s="159" t="s">
        <v>61</v>
      </c>
      <c r="H24" s="159" t="s">
        <v>61</v>
      </c>
      <c r="I24" s="159" t="s">
        <v>61</v>
      </c>
      <c r="J24" s="159" t="s">
        <v>61</v>
      </c>
      <c r="K24" s="135" t="s">
        <v>61</v>
      </c>
      <c r="L24" s="135" t="s">
        <v>61</v>
      </c>
      <c r="M24" s="135" t="s">
        <v>61</v>
      </c>
      <c r="N24" s="135" t="s">
        <v>61</v>
      </c>
      <c r="O24" s="135" t="s">
        <v>61</v>
      </c>
      <c r="P24" s="135" t="s">
        <v>61</v>
      </c>
      <c r="Q24" s="135" t="s">
        <v>61</v>
      </c>
      <c r="R24" s="89">
        <v>1669.07133243607</v>
      </c>
      <c r="S24" s="89">
        <v>1688.4777376654633</v>
      </c>
      <c r="T24" s="89">
        <v>1610.8066971080668</v>
      </c>
      <c r="U24" s="89">
        <v>1735.1907131011608</v>
      </c>
      <c r="V24" s="135" t="s">
        <v>61</v>
      </c>
      <c r="W24" s="135" t="s">
        <v>61</v>
      </c>
      <c r="X24" s="135" t="s">
        <v>61</v>
      </c>
      <c r="Y24" s="135" t="s">
        <v>61</v>
      </c>
      <c r="Z24" s="135" t="s">
        <v>61</v>
      </c>
      <c r="AA24" s="135" t="s">
        <v>61</v>
      </c>
      <c r="AB24" s="135" t="s">
        <v>61</v>
      </c>
      <c r="AC24" s="136" t="s">
        <v>61</v>
      </c>
    </row>
    <row r="25" spans="1:29" s="69" customFormat="1" ht="18.95" customHeight="1">
      <c r="A25" s="66" t="s">
        <v>118</v>
      </c>
      <c r="B25" s="87">
        <v>1675.7518027466101</v>
      </c>
      <c r="C25" s="87">
        <v>1781.1320754716983</v>
      </c>
      <c r="D25" s="87">
        <v>456.74499717293929</v>
      </c>
      <c r="E25" s="87">
        <v>3455.5363036303638</v>
      </c>
      <c r="F25" s="158">
        <v>1443.4859465071138</v>
      </c>
      <c r="G25" s="158">
        <v>1500</v>
      </c>
      <c r="H25" s="158">
        <v>704.22611036339174</v>
      </c>
      <c r="I25" s="158">
        <v>1962.6711906230721</v>
      </c>
      <c r="J25" s="158">
        <v>1254.9887471867969</v>
      </c>
      <c r="K25" s="87">
        <v>1422.5925925925926</v>
      </c>
      <c r="L25" s="87">
        <v>996.41737572772058</v>
      </c>
      <c r="M25" s="87">
        <v>2588.4526558891453</v>
      </c>
      <c r="N25" s="135" t="s">
        <v>61</v>
      </c>
      <c r="O25" s="135" t="s">
        <v>61</v>
      </c>
      <c r="P25" s="135" t="s">
        <v>61</v>
      </c>
      <c r="Q25" s="135" t="s">
        <v>61</v>
      </c>
      <c r="R25" s="89">
        <v>2400</v>
      </c>
      <c r="S25" s="89">
        <v>1950</v>
      </c>
      <c r="T25" s="89">
        <v>1717.5067750677508</v>
      </c>
      <c r="U25" s="89">
        <v>2248.3728813559323</v>
      </c>
      <c r="V25" s="89">
        <v>2093.1203959484342</v>
      </c>
      <c r="W25" s="89">
        <v>2000</v>
      </c>
      <c r="X25" s="89">
        <v>1704.9325626204236</v>
      </c>
      <c r="Y25" s="89">
        <v>3300.3198198198202</v>
      </c>
      <c r="Z25" s="135" t="s">
        <v>61</v>
      </c>
      <c r="AA25" s="135" t="s">
        <v>61</v>
      </c>
      <c r="AB25" s="135" t="s">
        <v>61</v>
      </c>
      <c r="AC25" s="136" t="s">
        <v>61</v>
      </c>
    </row>
    <row r="26" spans="1:29" ht="9.9499999999999993" customHeight="1">
      <c r="A26" s="84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9"/>
      <c r="O26" s="89"/>
      <c r="P26" s="89"/>
      <c r="Q26" s="89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8"/>
    </row>
    <row r="27" spans="1:29" ht="18.95" customHeight="1">
      <c r="A27" s="91" t="s">
        <v>87</v>
      </c>
      <c r="B27" s="92">
        <v>2033.4530890365772</v>
      </c>
      <c r="C27" s="92">
        <v>1989.270134228188</v>
      </c>
      <c r="D27" s="92"/>
      <c r="E27" s="92"/>
      <c r="F27" s="92">
        <v>2237.3204605983547</v>
      </c>
      <c r="G27" s="92">
        <v>2028.2556168632118</v>
      </c>
      <c r="H27" s="92"/>
      <c r="I27" s="92"/>
      <c r="J27" s="92">
        <v>1915.0135386559036</v>
      </c>
      <c r="K27" s="92">
        <v>1836.875</v>
      </c>
      <c r="L27" s="92"/>
      <c r="M27" s="92"/>
      <c r="N27" s="92">
        <v>2188.4543125533733</v>
      </c>
      <c r="O27" s="92">
        <v>1800</v>
      </c>
      <c r="P27" s="92"/>
      <c r="Q27" s="92"/>
      <c r="R27" s="92">
        <v>1844.1744071047178</v>
      </c>
      <c r="S27" s="92">
        <v>1899.9999999999998</v>
      </c>
      <c r="T27" s="92"/>
      <c r="U27" s="92"/>
      <c r="V27" s="92">
        <v>2264.0525532736565</v>
      </c>
      <c r="W27" s="92">
        <v>2300</v>
      </c>
      <c r="X27" s="92"/>
      <c r="Y27" s="92"/>
      <c r="Z27" s="92">
        <v>1644.3852767163839</v>
      </c>
      <c r="AA27" s="92">
        <v>1450</v>
      </c>
      <c r="AB27" s="92"/>
      <c r="AC27" s="93"/>
    </row>
    <row r="28" spans="1:29" ht="18.95" customHeigh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</row>
    <row r="29" spans="1:29" ht="16.5">
      <c r="A29" s="147" t="s">
        <v>136</v>
      </c>
      <c r="B29" s="95"/>
      <c r="C29" s="95"/>
      <c r="D29" s="95"/>
      <c r="E29" s="95"/>
      <c r="F29" s="95"/>
      <c r="G29" s="95"/>
      <c r="H29" s="95"/>
      <c r="I29" s="95"/>
      <c r="J29" s="95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</row>
    <row r="30" spans="1:29" ht="16.5">
      <c r="A30" s="147" t="s">
        <v>137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  <c r="N30" s="96"/>
      <c r="O30" s="96"/>
      <c r="P30" s="79"/>
      <c r="Q30" s="96">
        <v>23</v>
      </c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</row>
    <row r="31" spans="1:29" ht="16.5">
      <c r="A31" s="147" t="s">
        <v>138</v>
      </c>
      <c r="B31" s="95"/>
      <c r="C31" s="95"/>
      <c r="D31" s="95"/>
      <c r="E31" s="95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</row>
    <row r="32" spans="1:29" ht="16.5">
      <c r="A32" s="147" t="s">
        <v>139</v>
      </c>
      <c r="B32" s="95"/>
      <c r="C32" s="95"/>
      <c r="D32" s="95"/>
      <c r="E32" s="95"/>
      <c r="F32" s="95"/>
      <c r="G32" s="95"/>
      <c r="H32" s="95"/>
      <c r="I32" s="9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</row>
    <row r="33" spans="1:29" ht="16.5">
      <c r="A33" s="147" t="s">
        <v>140</v>
      </c>
      <c r="B33" s="95"/>
      <c r="C33" s="95"/>
      <c r="D33" s="95"/>
      <c r="E33" s="95"/>
      <c r="F33" s="95"/>
      <c r="G33" s="95"/>
      <c r="H33" s="95"/>
      <c r="I33" s="97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</row>
    <row r="34" spans="1:29" ht="16.5">
      <c r="A34" s="147" t="s">
        <v>141</v>
      </c>
      <c r="B34" s="95"/>
      <c r="C34" s="95"/>
      <c r="D34" s="95"/>
      <c r="E34" s="95"/>
      <c r="F34" s="95"/>
      <c r="G34" s="95"/>
      <c r="H34" s="95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</row>
    <row r="35" spans="1:29" ht="17.25">
      <c r="A35" s="147" t="s">
        <v>146</v>
      </c>
      <c r="B35" s="94"/>
      <c r="C35" s="94"/>
      <c r="D35" s="94"/>
      <c r="E35" s="94"/>
      <c r="F35" s="94"/>
      <c r="G35" s="94"/>
      <c r="H35" s="94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</row>
    <row r="36" spans="1:29">
      <c r="A36" s="149" t="s">
        <v>120</v>
      </c>
      <c r="B36" s="77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</row>
    <row r="37" spans="1:29">
      <c r="A37" s="9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</row>
    <row r="38" spans="1:29">
      <c r="A38" s="67" t="s">
        <v>13</v>
      </c>
    </row>
  </sheetData>
  <mergeCells count="9">
    <mergeCell ref="A4:A6"/>
    <mergeCell ref="B4:E5"/>
    <mergeCell ref="F4:AC4"/>
    <mergeCell ref="F5:I5"/>
    <mergeCell ref="J5:M5"/>
    <mergeCell ref="N5:Q5"/>
    <mergeCell ref="R5:U5"/>
    <mergeCell ref="V5:Y5"/>
    <mergeCell ref="Z5:AC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3DA1-B37B-8C40-A4EF-227ACBD4A570}">
  <sheetPr codeName="Sheet5"/>
  <dimension ref="A1:G23"/>
  <sheetViews>
    <sheetView showGridLines="0" zoomScaleNormal="100" workbookViewId="0">
      <selection activeCell="A2" sqref="A2"/>
    </sheetView>
  </sheetViews>
  <sheetFormatPr defaultColWidth="11" defaultRowHeight="15.75"/>
  <cols>
    <col min="1" max="1" width="30" customWidth="1"/>
    <col min="2" max="7" width="10.375" customWidth="1"/>
  </cols>
  <sheetData>
    <row r="1" spans="1:7" ht="21">
      <c r="A1" s="143" t="s">
        <v>151</v>
      </c>
    </row>
    <row r="2" spans="1:7" ht="18.75">
      <c r="A2" s="143"/>
    </row>
    <row r="4" spans="1:7" ht="32.1" customHeight="1">
      <c r="A4" s="177" t="s">
        <v>115</v>
      </c>
      <c r="B4" s="194" t="s">
        <v>116</v>
      </c>
      <c r="C4" s="195"/>
      <c r="D4" s="194" t="s">
        <v>0</v>
      </c>
      <c r="E4" s="195"/>
      <c r="F4" s="194" t="s">
        <v>1</v>
      </c>
      <c r="G4" s="195"/>
    </row>
    <row r="5" spans="1:7" ht="21" customHeight="1">
      <c r="A5" s="178"/>
      <c r="B5" s="1">
        <v>2017</v>
      </c>
      <c r="C5" s="2">
        <v>2018</v>
      </c>
      <c r="D5" s="54">
        <v>2017</v>
      </c>
      <c r="E5" s="55">
        <v>2018</v>
      </c>
      <c r="F5" s="2">
        <v>2017</v>
      </c>
      <c r="G5" s="2">
        <v>2018</v>
      </c>
    </row>
    <row r="6" spans="1:7" ht="18">
      <c r="A6" s="3"/>
      <c r="B6" s="138" t="s">
        <v>2</v>
      </c>
      <c r="C6" s="138" t="s">
        <v>2</v>
      </c>
      <c r="D6" s="138" t="s">
        <v>117</v>
      </c>
      <c r="E6" s="138" t="s">
        <v>117</v>
      </c>
      <c r="F6" s="138" t="s">
        <v>3</v>
      </c>
      <c r="G6" s="139" t="s">
        <v>3</v>
      </c>
    </row>
    <row r="7" spans="1:7" ht="9.9499999999999993" customHeight="1">
      <c r="A7" s="3"/>
      <c r="B7" s="4"/>
      <c r="C7" s="4"/>
      <c r="D7" s="4"/>
      <c r="E7" s="4"/>
      <c r="F7" s="4"/>
      <c r="G7" s="6"/>
    </row>
    <row r="8" spans="1:7" ht="18" customHeight="1">
      <c r="A8" s="3" t="s">
        <v>4</v>
      </c>
      <c r="B8" s="7">
        <v>491</v>
      </c>
      <c r="C8" s="7">
        <v>503</v>
      </c>
      <c r="D8" s="7">
        <v>284</v>
      </c>
      <c r="E8" s="7">
        <v>293</v>
      </c>
      <c r="F8" s="8">
        <v>56653.496539133652</v>
      </c>
      <c r="G8" s="9">
        <v>58369.006125</v>
      </c>
    </row>
    <row r="9" spans="1:7" ht="18" customHeight="1">
      <c r="A9" s="10" t="s">
        <v>5</v>
      </c>
      <c r="B9" s="11">
        <v>73</v>
      </c>
      <c r="C9" s="11">
        <v>89</v>
      </c>
      <c r="D9" s="7">
        <v>34</v>
      </c>
      <c r="E9" s="7">
        <v>35</v>
      </c>
      <c r="F9" s="8">
        <v>8115.9822067843234</v>
      </c>
      <c r="G9" s="9">
        <v>8502.3521550000005</v>
      </c>
    </row>
    <row r="10" spans="1:7" ht="18" customHeight="1">
      <c r="A10" s="10" t="s">
        <v>6</v>
      </c>
      <c r="B10" s="11">
        <v>44</v>
      </c>
      <c r="C10" s="11">
        <v>42</v>
      </c>
      <c r="D10" s="7">
        <v>37</v>
      </c>
      <c r="E10" s="7">
        <v>38</v>
      </c>
      <c r="F10" s="8">
        <v>3302.5743775165051</v>
      </c>
      <c r="G10" s="9">
        <v>3389.9443802999995</v>
      </c>
    </row>
    <row r="11" spans="1:7" ht="18" customHeight="1">
      <c r="A11" s="10" t="s">
        <v>7</v>
      </c>
      <c r="B11" s="11">
        <v>96</v>
      </c>
      <c r="C11" s="11">
        <v>93</v>
      </c>
      <c r="D11" s="7">
        <v>61</v>
      </c>
      <c r="E11" s="7">
        <v>63</v>
      </c>
      <c r="F11" s="8">
        <v>5918.8295871279433</v>
      </c>
      <c r="G11" s="9">
        <v>6146.6348470500006</v>
      </c>
    </row>
    <row r="12" spans="1:7" ht="18" customHeight="1">
      <c r="A12" s="12" t="s">
        <v>8</v>
      </c>
      <c r="B12" s="8" t="s">
        <v>10</v>
      </c>
      <c r="C12" s="9">
        <v>42</v>
      </c>
      <c r="D12" s="8" t="s">
        <v>10</v>
      </c>
      <c r="E12" s="137">
        <v>29</v>
      </c>
      <c r="F12" s="8" t="s">
        <v>10</v>
      </c>
      <c r="G12" s="9">
        <v>2948.3320499999995</v>
      </c>
    </row>
    <row r="13" spans="1:7" ht="18" customHeight="1">
      <c r="A13" s="10" t="s">
        <v>9</v>
      </c>
      <c r="B13" s="8" t="s">
        <v>10</v>
      </c>
      <c r="C13" s="8">
        <v>24</v>
      </c>
      <c r="D13" s="8" t="s">
        <v>10</v>
      </c>
      <c r="E13" s="7">
        <v>10</v>
      </c>
      <c r="F13" s="8" t="s">
        <v>10</v>
      </c>
      <c r="G13" s="9">
        <v>328.30075800000003</v>
      </c>
    </row>
    <row r="14" spans="1:7" ht="18" customHeight="1">
      <c r="A14" s="57" t="s">
        <v>114</v>
      </c>
      <c r="B14" s="58">
        <v>65</v>
      </c>
      <c r="C14" s="58">
        <v>66</v>
      </c>
      <c r="D14" s="59">
        <v>38</v>
      </c>
      <c r="E14" s="59">
        <v>39</v>
      </c>
      <c r="F14" s="58">
        <v>3178.9169268829837</v>
      </c>
      <c r="G14" s="60">
        <v>3276.6328079999994</v>
      </c>
    </row>
    <row r="15" spans="1:7" ht="11.1" customHeight="1">
      <c r="A15" s="12"/>
      <c r="B15" s="69"/>
      <c r="C15" s="11"/>
      <c r="D15" s="11"/>
      <c r="E15" s="9"/>
      <c r="F15" s="69"/>
      <c r="G15" s="9"/>
    </row>
    <row r="16" spans="1:7" ht="18.95" customHeight="1">
      <c r="A16" s="13" t="s">
        <v>11</v>
      </c>
      <c r="B16" s="14">
        <v>769</v>
      </c>
      <c r="C16" s="14">
        <v>793</v>
      </c>
      <c r="D16" s="14">
        <v>454</v>
      </c>
      <c r="E16" s="14">
        <f>SUM(E8:E13)</f>
        <v>468</v>
      </c>
      <c r="F16" s="15">
        <v>77169.799637445409</v>
      </c>
      <c r="G16" s="16">
        <v>79684.570315349993</v>
      </c>
    </row>
    <row r="17" spans="1:7">
      <c r="A17" s="17" t="s">
        <v>13</v>
      </c>
      <c r="B17" s="18"/>
      <c r="C17" s="18"/>
      <c r="D17" s="18"/>
      <c r="E17" s="18"/>
      <c r="F17" s="19"/>
      <c r="G17" s="18"/>
    </row>
    <row r="18" spans="1:7">
      <c r="A18" s="147" t="s">
        <v>126</v>
      </c>
      <c r="B18" s="18"/>
      <c r="C18" s="18"/>
      <c r="D18" s="18"/>
      <c r="E18" s="19"/>
      <c r="F18" s="18"/>
    </row>
    <row r="19" spans="1:7">
      <c r="A19" s="147" t="s">
        <v>142</v>
      </c>
    </row>
    <row r="20" spans="1:7">
      <c r="A20" s="147" t="s">
        <v>143</v>
      </c>
    </row>
    <row r="21" spans="1:7">
      <c r="A21" s="147" t="s">
        <v>144</v>
      </c>
    </row>
    <row r="22" spans="1:7">
      <c r="A22" s="149" t="s">
        <v>125</v>
      </c>
    </row>
    <row r="23" spans="1:7">
      <c r="A23" s="149" t="s">
        <v>13</v>
      </c>
    </row>
  </sheetData>
  <mergeCells count="4">
    <mergeCell ref="A4:A5"/>
    <mergeCell ref="B4:C4"/>
    <mergeCell ref="D4:E4"/>
    <mergeCell ref="F4:G4"/>
  </mergeCells>
  <pageMargins left="0.7" right="0.7" top="0.75" bottom="0.75" header="0.3" footer="0.3"/>
  <ignoredErrors>
    <ignoredError sqref="E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7F52D-BF03-2440-9AA9-154C125E7046}">
  <sheetPr codeName="Sheet6"/>
  <dimension ref="A1:I68"/>
  <sheetViews>
    <sheetView showGridLines="0" zoomScaleNormal="100" workbookViewId="0">
      <selection activeCell="D17" sqref="D17"/>
    </sheetView>
  </sheetViews>
  <sheetFormatPr defaultColWidth="11" defaultRowHeight="15.75"/>
  <cols>
    <col min="1" max="1" width="26.375" customWidth="1"/>
    <col min="2" max="4" width="12.125" customWidth="1"/>
  </cols>
  <sheetData>
    <row r="1" spans="1:4" ht="21">
      <c r="A1" s="143" t="s">
        <v>152</v>
      </c>
    </row>
    <row r="2" spans="1:4" ht="18.75">
      <c r="A2" s="143"/>
    </row>
    <row r="4" spans="1:4" ht="41.1" customHeight="1">
      <c r="A4" s="2" t="s">
        <v>115</v>
      </c>
      <c r="B4" s="56" t="s">
        <v>15</v>
      </c>
      <c r="C4" s="20" t="s">
        <v>16</v>
      </c>
      <c r="D4" s="20" t="s">
        <v>145</v>
      </c>
    </row>
    <row r="5" spans="1:4">
      <c r="A5" s="140"/>
      <c r="B5" s="4" t="s">
        <v>3</v>
      </c>
      <c r="C5" s="4" t="s">
        <v>3</v>
      </c>
      <c r="D5" s="6" t="s">
        <v>3</v>
      </c>
    </row>
    <row r="6" spans="1:4" ht="9.9499999999999993" customHeight="1">
      <c r="A6" s="140"/>
      <c r="B6" s="4"/>
      <c r="C6" s="4"/>
      <c r="D6" s="6"/>
    </row>
    <row r="7" spans="1:4" ht="18.95" customHeight="1">
      <c r="A7" s="140" t="s">
        <v>4</v>
      </c>
      <c r="B7" s="70">
        <v>57335.924605389249</v>
      </c>
      <c r="C7" s="70">
        <v>1033.0815196107505</v>
      </c>
      <c r="D7" s="71">
        <v>58369.006125</v>
      </c>
    </row>
    <row r="8" spans="1:4" ht="18.95" customHeight="1">
      <c r="A8" s="134" t="s">
        <v>5</v>
      </c>
      <c r="B8" s="70">
        <v>8178.9149153596236</v>
      </c>
      <c r="C8" s="70">
        <v>323.4372396403769</v>
      </c>
      <c r="D8" s="71">
        <v>8502.3521550000005</v>
      </c>
    </row>
    <row r="9" spans="1:4" ht="18.95" customHeight="1">
      <c r="A9" s="134" t="s">
        <v>6</v>
      </c>
      <c r="B9" s="70">
        <v>3389.9443802999995</v>
      </c>
      <c r="C9" s="70">
        <v>0</v>
      </c>
      <c r="D9" s="71">
        <v>3389.9443802999995</v>
      </c>
    </row>
    <row r="10" spans="1:4" ht="18.95" customHeight="1">
      <c r="A10" s="134" t="s">
        <v>7</v>
      </c>
      <c r="B10" s="70">
        <v>5716.3704077565008</v>
      </c>
      <c r="C10" s="70">
        <v>430.26443929349989</v>
      </c>
      <c r="D10" s="71">
        <v>6146.6348470500006</v>
      </c>
    </row>
    <row r="11" spans="1:4" ht="18.95" customHeight="1">
      <c r="A11" s="134" t="s">
        <v>8</v>
      </c>
      <c r="B11" s="70">
        <v>1359.3285601440298</v>
      </c>
      <c r="C11" s="70">
        <v>1589.0034898559697</v>
      </c>
      <c r="D11" s="71">
        <v>2948.3320499999995</v>
      </c>
    </row>
    <row r="12" spans="1:4" ht="18.95" customHeight="1">
      <c r="A12" s="134" t="s">
        <v>9</v>
      </c>
      <c r="B12" s="70">
        <v>0</v>
      </c>
      <c r="C12" s="70">
        <v>328.30075800000003</v>
      </c>
      <c r="D12" s="71">
        <v>328.30075800000003</v>
      </c>
    </row>
    <row r="13" spans="1:4" ht="9.9499999999999993" customHeight="1">
      <c r="A13" s="134"/>
      <c r="B13" s="70"/>
      <c r="C13" s="70"/>
      <c r="D13" s="71"/>
    </row>
    <row r="14" spans="1:4" ht="18.95" customHeight="1">
      <c r="A14" s="141" t="s">
        <v>63</v>
      </c>
      <c r="B14" s="72">
        <v>75980.482868949402</v>
      </c>
      <c r="C14" s="76">
        <v>3704.0874464005969</v>
      </c>
      <c r="D14" s="72">
        <v>79684.570315349993</v>
      </c>
    </row>
    <row r="15" spans="1:4" ht="18.95" customHeight="1">
      <c r="A15" s="142" t="s">
        <v>18</v>
      </c>
      <c r="B15" s="73">
        <v>73132.052693263759</v>
      </c>
      <c r="C15" s="73">
        <v>4037.7469441816384</v>
      </c>
      <c r="D15" s="155">
        <v>77169.799637445409</v>
      </c>
    </row>
    <row r="17" spans="1:1">
      <c r="A17" s="147" t="s">
        <v>126</v>
      </c>
    </row>
    <row r="18" spans="1:1">
      <c r="A18" s="147" t="s">
        <v>142</v>
      </c>
    </row>
    <row r="19" spans="1:1">
      <c r="A19" s="149" t="s">
        <v>13</v>
      </c>
    </row>
    <row r="41" spans="5:5">
      <c r="E41" t="s">
        <v>20</v>
      </c>
    </row>
    <row r="42" spans="5:5">
      <c r="E42" t="s">
        <v>3</v>
      </c>
    </row>
    <row r="44" spans="5:5">
      <c r="E44">
        <v>51601</v>
      </c>
    </row>
    <row r="45" spans="5:5">
      <c r="E45">
        <v>7816</v>
      </c>
    </row>
    <row r="46" spans="5:5">
      <c r="E46">
        <v>2873</v>
      </c>
    </row>
    <row r="47" spans="5:5">
      <c r="E47">
        <v>5466</v>
      </c>
    </row>
    <row r="48" spans="5:5">
      <c r="E48">
        <v>2823</v>
      </c>
    </row>
    <row r="50" spans="1:9">
      <c r="E50">
        <v>70579</v>
      </c>
    </row>
    <row r="52" spans="1:9">
      <c r="A52" s="21" t="s">
        <v>19</v>
      </c>
    </row>
    <row r="54" spans="1:9">
      <c r="A54" t="s">
        <v>14</v>
      </c>
      <c r="B54" t="s">
        <v>15</v>
      </c>
      <c r="C54" t="s">
        <v>16</v>
      </c>
      <c r="D54" t="s">
        <v>17</v>
      </c>
      <c r="G54" t="s">
        <v>21</v>
      </c>
    </row>
    <row r="55" spans="1:9">
      <c r="B55" t="s">
        <v>3</v>
      </c>
      <c r="C55" t="s">
        <v>3</v>
      </c>
      <c r="D55" t="s">
        <v>3</v>
      </c>
    </row>
    <row r="57" spans="1:9">
      <c r="A57" t="s">
        <v>4</v>
      </c>
      <c r="B57">
        <v>56511.546655689948</v>
      </c>
      <c r="C57">
        <v>141.94988344370358</v>
      </c>
      <c r="D57">
        <v>56653.496539133652</v>
      </c>
      <c r="G57">
        <v>5052.4965391336518</v>
      </c>
    </row>
    <row r="58" spans="1:9">
      <c r="A58" t="s">
        <v>5</v>
      </c>
      <c r="B58">
        <v>7656.1526446339876</v>
      </c>
      <c r="C58">
        <v>459.82956215033573</v>
      </c>
      <c r="D58">
        <v>8115.9822067843234</v>
      </c>
      <c r="G58">
        <v>299.98220678432335</v>
      </c>
    </row>
    <row r="59" spans="1:9">
      <c r="A59" t="s">
        <v>6</v>
      </c>
      <c r="B59">
        <v>3302.5743775165051</v>
      </c>
      <c r="C59">
        <v>0</v>
      </c>
      <c r="D59">
        <v>3302.5743775165051</v>
      </c>
      <c r="G59">
        <v>429.57437751650514</v>
      </c>
    </row>
    <row r="60" spans="1:9">
      <c r="A60" t="s">
        <v>7</v>
      </c>
      <c r="B60">
        <v>4611.9520142900938</v>
      </c>
      <c r="C60">
        <v>1306.8775728378496</v>
      </c>
      <c r="D60">
        <v>5918.8295871279433</v>
      </c>
      <c r="G60">
        <v>452.82958712794334</v>
      </c>
    </row>
    <row r="61" spans="1:9">
      <c r="A61" t="s">
        <v>12</v>
      </c>
      <c r="B61">
        <v>1049.8270011332345</v>
      </c>
      <c r="C61">
        <v>2129.0899257497495</v>
      </c>
      <c r="D61">
        <v>3178.9169268829837</v>
      </c>
      <c r="G61">
        <v>355.91692688298372</v>
      </c>
    </row>
    <row r="62" spans="1:9">
      <c r="G62" t="s">
        <v>13</v>
      </c>
    </row>
    <row r="63" spans="1:9">
      <c r="A63" t="s">
        <v>18</v>
      </c>
      <c r="B63">
        <v>73132.052693263759</v>
      </c>
      <c r="C63">
        <v>4037.7469441816384</v>
      </c>
      <c r="D63">
        <v>77169.799637445409</v>
      </c>
      <c r="G63">
        <v>6590.7996374454087</v>
      </c>
      <c r="I63">
        <v>9.3381878992978201E-2</v>
      </c>
    </row>
    <row r="64" spans="1:9">
      <c r="A64" t="s">
        <v>22</v>
      </c>
      <c r="B64">
        <v>67918</v>
      </c>
      <c r="C64">
        <v>2660</v>
      </c>
      <c r="D64">
        <v>70579</v>
      </c>
    </row>
    <row r="66" spans="1:4">
      <c r="A66" t="s">
        <v>23</v>
      </c>
    </row>
    <row r="67" spans="1:4">
      <c r="A67">
        <v>2017</v>
      </c>
      <c r="B67">
        <v>0.94767710991668308</v>
      </c>
      <c r="C67">
        <v>5.2322890083316823E-2</v>
      </c>
      <c r="D67">
        <v>1</v>
      </c>
    </row>
    <row r="68" spans="1:4">
      <c r="A68">
        <v>2016</v>
      </c>
      <c r="B68">
        <v>0.96229756726505056</v>
      </c>
      <c r="C68">
        <v>3.7688264214568071E-2</v>
      </c>
      <c r="D68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7425C-88A2-1745-B4D2-9EEFCFC51393}">
  <dimension ref="A1:J11"/>
  <sheetViews>
    <sheetView showGridLines="0" zoomScaleNormal="100" workbookViewId="0">
      <selection activeCell="A2" sqref="A2"/>
    </sheetView>
  </sheetViews>
  <sheetFormatPr defaultColWidth="11" defaultRowHeight="15.75"/>
  <sheetData>
    <row r="1" spans="1:10" ht="21">
      <c r="A1" s="143" t="s">
        <v>153</v>
      </c>
    </row>
    <row r="2" spans="1:10" ht="18.75">
      <c r="A2" s="143"/>
    </row>
    <row r="4" spans="1:10">
      <c r="A4" s="177" t="s">
        <v>30</v>
      </c>
      <c r="B4" s="194" t="s">
        <v>31</v>
      </c>
      <c r="C4" s="196"/>
      <c r="D4" s="195"/>
      <c r="E4" s="194" t="s">
        <v>32</v>
      </c>
      <c r="F4" s="196"/>
      <c r="G4" s="196"/>
      <c r="H4" s="196"/>
      <c r="I4" s="197" t="s">
        <v>33</v>
      </c>
      <c r="J4" s="197" t="s">
        <v>34</v>
      </c>
    </row>
    <row r="5" spans="1:10" ht="63">
      <c r="A5" s="178"/>
      <c r="B5" s="20" t="s">
        <v>35</v>
      </c>
      <c r="C5" s="20" t="s">
        <v>36</v>
      </c>
      <c r="D5" s="20" t="s">
        <v>37</v>
      </c>
      <c r="E5" s="20" t="s">
        <v>38</v>
      </c>
      <c r="F5" s="20" t="s">
        <v>39</v>
      </c>
      <c r="G5" s="20" t="s">
        <v>40</v>
      </c>
      <c r="H5" s="20" t="s">
        <v>41</v>
      </c>
      <c r="I5" s="198"/>
      <c r="J5" s="199"/>
    </row>
    <row r="6" spans="1:10">
      <c r="A6" s="29"/>
      <c r="B6" s="30" t="s">
        <v>42</v>
      </c>
      <c r="C6" s="5" t="s">
        <v>42</v>
      </c>
      <c r="D6" s="5" t="s">
        <v>42</v>
      </c>
      <c r="E6" s="5" t="s">
        <v>42</v>
      </c>
      <c r="F6" s="5" t="s">
        <v>42</v>
      </c>
      <c r="G6" s="5" t="s">
        <v>42</v>
      </c>
      <c r="H6" s="5" t="s">
        <v>42</v>
      </c>
      <c r="I6" s="31"/>
      <c r="J6" s="32"/>
    </row>
    <row r="7" spans="1:10">
      <c r="A7" s="33"/>
      <c r="B7" s="34"/>
      <c r="C7" s="6"/>
      <c r="D7" s="6"/>
      <c r="E7" s="6"/>
      <c r="F7" s="6"/>
      <c r="G7" s="6"/>
      <c r="H7" s="6"/>
      <c r="I7" s="4"/>
      <c r="J7" s="35"/>
    </row>
    <row r="8" spans="1:10">
      <c r="A8" s="36">
        <v>2018</v>
      </c>
      <c r="B8" s="9">
        <v>568069.83656377555</v>
      </c>
      <c r="C8" s="9">
        <v>264552.46698889998</v>
      </c>
      <c r="D8" s="9">
        <v>90087.720224772929</v>
      </c>
      <c r="E8" s="9">
        <v>650181.76348578709</v>
      </c>
      <c r="F8" s="9">
        <v>2373213.5701780617</v>
      </c>
      <c r="G8" s="9">
        <v>104476.91114153732</v>
      </c>
      <c r="H8" s="9">
        <v>96911.731417164483</v>
      </c>
      <c r="I8" s="8">
        <v>4147494</v>
      </c>
      <c r="J8" s="37">
        <v>607329292.91020715</v>
      </c>
    </row>
    <row r="9" spans="1:10">
      <c r="A9" s="38">
        <v>2017</v>
      </c>
      <c r="B9" s="39">
        <v>489820.20406593318</v>
      </c>
      <c r="C9" s="40">
        <v>233391.47926951761</v>
      </c>
      <c r="D9" s="41">
        <v>81852.248754543762</v>
      </c>
      <c r="E9" s="41">
        <v>579154.69001547748</v>
      </c>
      <c r="F9" s="41">
        <v>2039746.806027499</v>
      </c>
      <c r="G9" s="41">
        <v>94350.630001773927</v>
      </c>
      <c r="H9" s="41">
        <v>84177.058570382782</v>
      </c>
      <c r="I9" s="42">
        <v>3602493.1167051285</v>
      </c>
      <c r="J9" s="40">
        <v>550623346.49159765</v>
      </c>
    </row>
    <row r="11" spans="1:10">
      <c r="A11" s="147" t="s">
        <v>126</v>
      </c>
    </row>
  </sheetData>
  <mergeCells count="5">
    <mergeCell ref="A4:A5"/>
    <mergeCell ref="B4:D4"/>
    <mergeCell ref="E4:H4"/>
    <mergeCell ref="I4:I5"/>
    <mergeCell ref="J4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CD54-4831-204D-A1EF-0E070DA82C39}">
  <dimension ref="A1:M10"/>
  <sheetViews>
    <sheetView showGridLines="0" zoomScaleNormal="100" workbookViewId="0">
      <selection activeCell="F20" sqref="F20"/>
    </sheetView>
  </sheetViews>
  <sheetFormatPr defaultColWidth="11" defaultRowHeight="15.75"/>
  <cols>
    <col min="12" max="12" width="11.875" customWidth="1"/>
  </cols>
  <sheetData>
    <row r="1" spans="1:13" ht="21">
      <c r="A1" s="143" t="s">
        <v>154</v>
      </c>
    </row>
    <row r="2" spans="1:13" ht="18.75">
      <c r="A2" s="143"/>
    </row>
    <row r="4" spans="1:13" ht="47.25">
      <c r="A4" s="53" t="s">
        <v>30</v>
      </c>
      <c r="B4" s="22" t="s">
        <v>43</v>
      </c>
      <c r="C4" s="2" t="s">
        <v>44</v>
      </c>
      <c r="D4" s="2" t="s">
        <v>45</v>
      </c>
      <c r="E4" s="20" t="s">
        <v>46</v>
      </c>
      <c r="F4" s="20" t="s">
        <v>47</v>
      </c>
      <c r="G4" s="20" t="s">
        <v>48</v>
      </c>
      <c r="H4" s="20" t="s">
        <v>49</v>
      </c>
      <c r="I4" s="43" t="s">
        <v>50</v>
      </c>
      <c r="J4" s="44" t="s">
        <v>51</v>
      </c>
      <c r="K4" s="44" t="s">
        <v>52</v>
      </c>
      <c r="L4" s="44" t="s">
        <v>53</v>
      </c>
      <c r="M4" s="45" t="s">
        <v>54</v>
      </c>
    </row>
    <row r="5" spans="1:13">
      <c r="A5" s="25"/>
      <c r="B5" s="5" t="s">
        <v>42</v>
      </c>
      <c r="C5" s="30" t="s">
        <v>42</v>
      </c>
      <c r="D5" s="5" t="s">
        <v>42</v>
      </c>
      <c r="E5" s="5" t="s">
        <v>42</v>
      </c>
      <c r="F5" s="5" t="s">
        <v>42</v>
      </c>
      <c r="G5" s="5" t="s">
        <v>42</v>
      </c>
      <c r="H5" s="5" t="s">
        <v>42</v>
      </c>
      <c r="I5" s="5" t="s">
        <v>42</v>
      </c>
      <c r="J5" s="30" t="s">
        <v>42</v>
      </c>
      <c r="K5" s="30" t="s">
        <v>42</v>
      </c>
      <c r="L5" s="30" t="s">
        <v>42</v>
      </c>
      <c r="M5" s="30" t="s">
        <v>42</v>
      </c>
    </row>
    <row r="6" spans="1:13" ht="11.1" customHeight="1">
      <c r="A6" s="25"/>
      <c r="B6" s="6"/>
      <c r="C6" s="34"/>
      <c r="D6" s="6"/>
      <c r="E6" s="6"/>
      <c r="F6" s="6"/>
      <c r="G6" s="6"/>
      <c r="H6" s="6"/>
      <c r="I6" s="6"/>
      <c r="J6" s="34"/>
      <c r="K6" s="34"/>
      <c r="L6" s="34"/>
      <c r="M6" s="34"/>
    </row>
    <row r="7" spans="1:13">
      <c r="A7" s="46">
        <v>2018</v>
      </c>
      <c r="B7" s="47">
        <v>47338.488438230561</v>
      </c>
      <c r="C7" s="47">
        <v>477.73890051492924</v>
      </c>
      <c r="D7" s="47">
        <v>4114.7233545460904</v>
      </c>
      <c r="E7" s="47">
        <v>11199.9248743728</v>
      </c>
      <c r="F7" s="47">
        <v>3035.9203368971012</v>
      </c>
      <c r="G7" s="47">
        <v>5620.8578194147076</v>
      </c>
      <c r="H7" s="47">
        <v>2894.0104386205835</v>
      </c>
      <c r="I7" s="47">
        <v>9657.9102076128802</v>
      </c>
      <c r="J7" s="47">
        <v>1514.9152115522911</v>
      </c>
      <c r="K7" s="47">
        <v>1191.0367870135256</v>
      </c>
      <c r="L7" s="47">
        <v>17426.748778408426</v>
      </c>
      <c r="M7" s="48">
        <v>104476.91114153732</v>
      </c>
    </row>
    <row r="8" spans="1:13">
      <c r="A8" s="49">
        <v>2017</v>
      </c>
      <c r="B8" s="50">
        <v>46691.613840206424</v>
      </c>
      <c r="C8" s="51">
        <v>394.20425766045406</v>
      </c>
      <c r="D8" s="51">
        <v>2583.9183673503258</v>
      </c>
      <c r="E8" s="51">
        <v>10046.636778713868</v>
      </c>
      <c r="F8" s="51">
        <v>2248.2179217808225</v>
      </c>
      <c r="G8" s="51">
        <v>4918.4990593606472</v>
      </c>
      <c r="H8" s="51">
        <v>2209.215380386855</v>
      </c>
      <c r="I8" s="51">
        <v>8952.476197822396</v>
      </c>
      <c r="J8" s="51">
        <v>1057.2474613578961</v>
      </c>
      <c r="K8" s="51">
        <v>1075.3557841479521</v>
      </c>
      <c r="L8" s="51">
        <v>14173.244952986286</v>
      </c>
      <c r="M8" s="52">
        <v>94350.630001773927</v>
      </c>
    </row>
    <row r="10" spans="1:13">
      <c r="A10" s="147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V_Table 1</vt:lpstr>
      <vt:lpstr>V_Table 2</vt:lpstr>
      <vt:lpstr>V_Table 3</vt:lpstr>
      <vt:lpstr>V_Table 4 - Price</vt:lpstr>
      <vt:lpstr>W_Table 1</vt:lpstr>
      <vt:lpstr>W_Table 2</vt:lpstr>
      <vt:lpstr>W_Table 3</vt:lpstr>
      <vt:lpstr>W_Table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Parker</dc:creator>
  <cp:lastModifiedBy>Jessica Willey</cp:lastModifiedBy>
  <dcterms:created xsi:type="dcterms:W3CDTF">2019-08-05T18:33:41Z</dcterms:created>
  <dcterms:modified xsi:type="dcterms:W3CDTF">2019-10-15T02:51:56Z</dcterms:modified>
</cp:coreProperties>
</file>